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865" activeTab="3"/>
  </bookViews>
  <sheets>
    <sheet name="9-11 девушки" sheetId="1" r:id="rId1"/>
    <sheet name="9-11 юноши" sheetId="2" r:id="rId2"/>
    <sheet name="7-8 девушки" sheetId="3" r:id="rId3"/>
    <sheet name="7-8 юноши" sheetId="4" r:id="rId4"/>
  </sheets>
  <definedNames/>
  <calcPr fullCalcOnLoad="1"/>
</workbook>
</file>

<file path=xl/sharedStrings.xml><?xml version="1.0" encoding="utf-8"?>
<sst xmlns="http://schemas.openxmlformats.org/spreadsheetml/2006/main" count="414" uniqueCount="146">
  <si>
    <t>Сумма баллов</t>
  </si>
  <si>
    <t>Зачетный балл</t>
  </si>
  <si>
    <t>место</t>
  </si>
  <si>
    <t>Сумма зачетных баллов</t>
  </si>
  <si>
    <t>№ п/п</t>
  </si>
  <si>
    <t>Территория</t>
  </si>
  <si>
    <t>класс</t>
  </si>
  <si>
    <t>1</t>
  </si>
  <si>
    <t>2</t>
  </si>
  <si>
    <t>3</t>
  </si>
  <si>
    <t>4</t>
  </si>
  <si>
    <t>5</t>
  </si>
  <si>
    <t>6</t>
  </si>
  <si>
    <t>7</t>
  </si>
  <si>
    <t xml:space="preserve"> </t>
  </si>
  <si>
    <t>Образовательное учреждение</t>
  </si>
  <si>
    <t>Гимнастика</t>
  </si>
  <si>
    <t>рез-т</t>
  </si>
  <si>
    <t>Имя</t>
  </si>
  <si>
    <t>Отчество</t>
  </si>
  <si>
    <t xml:space="preserve">Фамилия </t>
  </si>
  <si>
    <t>Теория</t>
  </si>
  <si>
    <t>ПРОТОКОЛ МУНИЦИПАЛЬНОГО ЭТАПА ВСЕРОССИЙСКОЙ ОЛИМПИАДЫ ШКОЛЬНИКОВ ПО ПРЕДМЕТУ "ФИЗИЧЕСКАЯ КУЛЬТУРА"</t>
  </si>
  <si>
    <t xml:space="preserve">ДЕВУШКИ  9 - 11 кл.                                    </t>
  </si>
  <si>
    <t>ПОБЕДИТЕЛЬ</t>
  </si>
  <si>
    <t>ПРИЗЕР</t>
  </si>
  <si>
    <t>Учитель физической культуры, подготовивший участника</t>
  </si>
  <si>
    <t>СТАТУС</t>
  </si>
  <si>
    <t>участник</t>
  </si>
  <si>
    <t>время</t>
  </si>
  <si>
    <t>штраф</t>
  </si>
  <si>
    <t>итоговый результат</t>
  </si>
  <si>
    <t>мин</t>
  </si>
  <si>
    <t>сек</t>
  </si>
  <si>
    <t>рез-т в сек</t>
  </si>
  <si>
    <t>8</t>
  </si>
  <si>
    <t xml:space="preserve">Бег 1000 м или Прикладная ФК </t>
  </si>
  <si>
    <t>Образовательное учреждение (сокращенное наименвание)</t>
  </si>
  <si>
    <t>Члены жюри:</t>
  </si>
  <si>
    <t xml:space="preserve">Бег 500 м или     Прикладная ФК </t>
  </si>
  <si>
    <t>Спортивные игры</t>
  </si>
  <si>
    <t xml:space="preserve">Бег 500 м или Прикладная ФК </t>
  </si>
  <si>
    <t>9</t>
  </si>
  <si>
    <t>Петровна</t>
  </si>
  <si>
    <t>17-18 ноября 2023 года</t>
  </si>
  <si>
    <t xml:space="preserve">ДЕВУШКИ  7 - 8 кл.                                    </t>
  </si>
  <si>
    <t xml:space="preserve">ЮНОШИ 7 - 8 кл. </t>
  </si>
  <si>
    <t xml:space="preserve">ЮНОШИ 9 - 11 кл. </t>
  </si>
  <si>
    <t>Блощицына</t>
  </si>
  <si>
    <t>Ирина</t>
  </si>
  <si>
    <t>Частинский муниципальный округ</t>
  </si>
  <si>
    <t>МБОУ "ЧСОШ"</t>
  </si>
  <si>
    <t>Ехлакова</t>
  </si>
  <si>
    <t>Софья</t>
  </si>
  <si>
    <t>Владимировна</t>
  </si>
  <si>
    <t>МБОУ "БСОШ"</t>
  </si>
  <si>
    <t xml:space="preserve">Кустова </t>
  </si>
  <si>
    <t>Анастасия</t>
  </si>
  <si>
    <t>Алексееевна</t>
  </si>
  <si>
    <t>Миниханова</t>
  </si>
  <si>
    <t>Ульяна</t>
  </si>
  <si>
    <t>Андреевна</t>
  </si>
  <si>
    <t xml:space="preserve">Поп </t>
  </si>
  <si>
    <t>Арина</t>
  </si>
  <si>
    <t>Сергеевна</t>
  </si>
  <si>
    <t xml:space="preserve">Санникова </t>
  </si>
  <si>
    <t>Евгения</t>
  </si>
  <si>
    <t>Алексеевна</t>
  </si>
  <si>
    <t>МБОУ "НСОШ"</t>
  </si>
  <si>
    <t>МБОУ " БСОШ"</t>
  </si>
  <si>
    <t>Мария</t>
  </si>
  <si>
    <t>Николаевна</t>
  </si>
  <si>
    <t>МБОУ  МООШ</t>
  </si>
  <si>
    <t>Юдина</t>
  </si>
  <si>
    <t>Алина</t>
  </si>
  <si>
    <t>Михайловна</t>
  </si>
  <si>
    <t>МБОУ МООШ</t>
  </si>
  <si>
    <t xml:space="preserve">Юдина </t>
  </si>
  <si>
    <t>Елизавета</t>
  </si>
  <si>
    <t>Александровна</t>
  </si>
  <si>
    <t xml:space="preserve">Белоногов </t>
  </si>
  <si>
    <t>Арсений</t>
  </si>
  <si>
    <t>Алексееевич</t>
  </si>
  <si>
    <t>Волков</t>
  </si>
  <si>
    <t>Евгений</t>
  </si>
  <si>
    <t>Алексеевич</t>
  </si>
  <si>
    <t>Казанцев</t>
  </si>
  <si>
    <t>Назар</t>
  </si>
  <si>
    <t>Андреевич</t>
  </si>
  <si>
    <t xml:space="preserve">Фотин </t>
  </si>
  <si>
    <t>Кирилл</t>
  </si>
  <si>
    <t xml:space="preserve">Шабуров </t>
  </si>
  <si>
    <t>Егор</t>
  </si>
  <si>
    <t>Олегович</t>
  </si>
  <si>
    <t>Дрокова</t>
  </si>
  <si>
    <t>Ивановна</t>
  </si>
  <si>
    <t>Зеленина</t>
  </si>
  <si>
    <t>Анна</t>
  </si>
  <si>
    <t>Максимовна</t>
  </si>
  <si>
    <t>Калинина</t>
  </si>
  <si>
    <t>Юлия</t>
  </si>
  <si>
    <t>Вадимовна</t>
  </si>
  <si>
    <t xml:space="preserve">Лузина </t>
  </si>
  <si>
    <t>Лиана</t>
  </si>
  <si>
    <t>Самуйлова</t>
  </si>
  <si>
    <t>Сухарева</t>
  </si>
  <si>
    <t>Ксения</t>
  </si>
  <si>
    <t>Фотина</t>
  </si>
  <si>
    <t>Виталина</t>
  </si>
  <si>
    <t xml:space="preserve">Шулакова </t>
  </si>
  <si>
    <t>Диана</t>
  </si>
  <si>
    <t>МБОУ "ШООШ"</t>
  </si>
  <si>
    <t>Белицкий</t>
  </si>
  <si>
    <t>Тимофей</t>
  </si>
  <si>
    <t>Сергеевич</t>
  </si>
  <si>
    <t>Гмызин</t>
  </si>
  <si>
    <t>Савелий</t>
  </si>
  <si>
    <t>Андревич</t>
  </si>
  <si>
    <t>Димитрюков</t>
  </si>
  <si>
    <t>Александр</t>
  </si>
  <si>
    <t>Александрович</t>
  </si>
  <si>
    <t>Ичетовкин</t>
  </si>
  <si>
    <t>Сергей</t>
  </si>
  <si>
    <t>Евгеньевич</t>
  </si>
  <si>
    <t>Никифоров</t>
  </si>
  <si>
    <t>Дмитрий</t>
  </si>
  <si>
    <t>Поварницын</t>
  </si>
  <si>
    <t>Никита</t>
  </si>
  <si>
    <t>Дмитриевич</t>
  </si>
  <si>
    <t>Фотин</t>
  </si>
  <si>
    <t>Богдан</t>
  </si>
  <si>
    <t>Михайлович</t>
  </si>
  <si>
    <t>Николаевич</t>
  </si>
  <si>
    <t>Чепуров</t>
  </si>
  <si>
    <t>Лев</t>
  </si>
  <si>
    <t>Иванова Татьяна Викторовна</t>
  </si>
  <si>
    <t>Воронцова Наталья Ивановна</t>
  </si>
  <si>
    <t>МБОУ "Ножовская средняя общеобразовательная школа"</t>
  </si>
  <si>
    <t>МБОУ "Частинская средняя общеобразовательная школа"</t>
  </si>
  <si>
    <t>МБОУ "Шабуровская основная общеобразовательная школа"</t>
  </si>
  <si>
    <t>МБОУ Мельничная основная общеобразовательная школа</t>
  </si>
  <si>
    <t xml:space="preserve">МБОУ "Бабкинская средняя общеобразовательная школа" </t>
  </si>
  <si>
    <t>Председатель жюри: Горланова Ольга Михайловна</t>
  </si>
  <si>
    <t>Пичкалева Наталья Витальевна</t>
  </si>
  <si>
    <t>Лекомцев Сергей Сергеевич</t>
  </si>
  <si>
    <t>Носова Марианна Леонидовна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</si>
</sst>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mm:ss.0;@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b/>
      <sz val="13"/>
      <name val="Arial Cyr"/>
      <family val="0"/>
    </font>
    <font>
      <sz val="11"/>
      <color indexed="8"/>
      <name val="Times New Roman"/>
      <family val="1"/>
    </font>
    <font>
      <b/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2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2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horizontal="center"/>
      <protection/>
    </xf>
    <xf numFmtId="49" fontId="3" fillId="0" borderId="10" xfId="53" applyNumberFormat="1" applyFont="1" applyBorder="1" applyAlignment="1">
      <alignment horizontal="center"/>
      <protection/>
    </xf>
    <xf numFmtId="0" fontId="3" fillId="0" borderId="0" xfId="53" applyNumberFormat="1" applyFont="1">
      <alignment/>
      <protection/>
    </xf>
    <xf numFmtId="49" fontId="3" fillId="0" borderId="0" xfId="53" applyNumberFormat="1">
      <alignment/>
      <protection/>
    </xf>
    <xf numFmtId="0" fontId="4" fillId="0" borderId="10" xfId="53" applyNumberFormat="1" applyFont="1" applyBorder="1" applyAlignment="1">
      <alignment horizontal="center"/>
      <protection/>
    </xf>
    <xf numFmtId="0" fontId="6" fillId="0" borderId="0" xfId="53" applyFont="1" applyAlignment="1">
      <alignment/>
      <protection/>
    </xf>
    <xf numFmtId="183" fontId="3" fillId="32" borderId="10" xfId="53" applyNumberFormat="1" applyFont="1" applyFill="1" applyBorder="1" applyAlignment="1">
      <alignment horizontal="center"/>
      <protection/>
    </xf>
    <xf numFmtId="2" fontId="3" fillId="32" borderId="10" xfId="53" applyNumberFormat="1" applyFont="1" applyFill="1" applyBorder="1" applyAlignment="1">
      <alignment horizontal="center"/>
      <protection/>
    </xf>
    <xf numFmtId="2" fontId="3" fillId="13" borderId="10" xfId="53" applyNumberFormat="1" applyFont="1" applyFill="1" applyBorder="1" applyAlignment="1">
      <alignment horizontal="center"/>
      <protection/>
    </xf>
    <xf numFmtId="2" fontId="4" fillId="13" borderId="10" xfId="53" applyNumberFormat="1" applyFont="1" applyFill="1" applyBorder="1" applyAlignment="1">
      <alignment horizontal="center"/>
      <protection/>
    </xf>
    <xf numFmtId="0" fontId="4" fillId="0" borderId="11" xfId="53" applyFont="1" applyBorder="1" applyAlignment="1">
      <alignment/>
      <protection/>
    </xf>
    <xf numFmtId="0" fontId="3" fillId="0" borderId="0" xfId="53" applyFill="1">
      <alignment/>
      <protection/>
    </xf>
    <xf numFmtId="0" fontId="4" fillId="0" borderId="0" xfId="53" applyFont="1" applyAlignment="1">
      <alignment horizontal="center" wrapText="1"/>
      <protection/>
    </xf>
    <xf numFmtId="0" fontId="6" fillId="0" borderId="0" xfId="53" applyFont="1" applyFill="1" applyAlignment="1">
      <alignment/>
      <protection/>
    </xf>
    <xf numFmtId="0" fontId="3" fillId="0" borderId="0" xfId="53" applyFill="1" applyAlignment="1">
      <alignment horizontal="center"/>
      <protection/>
    </xf>
    <xf numFmtId="0" fontId="14" fillId="0" borderId="10" xfId="53" applyFont="1" applyBorder="1" applyAlignment="1">
      <alignment horizontal="center"/>
      <protection/>
    </xf>
    <xf numFmtId="0" fontId="5" fillId="0" borderId="10" xfId="53" applyNumberFormat="1" applyFont="1" applyBorder="1" applyAlignment="1">
      <alignment horizontal="center"/>
      <protection/>
    </xf>
    <xf numFmtId="0" fontId="14" fillId="0" borderId="12" xfId="53" applyFont="1" applyBorder="1" applyAlignment="1">
      <alignment horizontal="center"/>
      <protection/>
    </xf>
    <xf numFmtId="0" fontId="13" fillId="0" borderId="13" xfId="53" applyFont="1" applyFill="1" applyBorder="1" applyAlignment="1">
      <alignment/>
      <protection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2" xfId="53" applyNumberFormat="1" applyFont="1" applyFill="1" applyBorder="1" applyAlignment="1">
      <alignment horizontal="center"/>
      <protection/>
    </xf>
    <xf numFmtId="0" fontId="10" fillId="0" borderId="12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53" applyFont="1" applyFill="1" applyBorder="1" applyAlignment="1">
      <alignment horizontal="center"/>
      <protection/>
    </xf>
    <xf numFmtId="0" fontId="37" fillId="0" borderId="10" xfId="0" applyFont="1" applyFill="1" applyBorder="1" applyAlignment="1">
      <alignment wrapText="1"/>
    </xf>
    <xf numFmtId="2" fontId="5" fillId="0" borderId="10" xfId="53" applyNumberFormat="1" applyFont="1" applyBorder="1" applyAlignment="1">
      <alignment horizontal="center"/>
      <protection/>
    </xf>
    <xf numFmtId="0" fontId="6" fillId="0" borderId="0" xfId="53" applyFont="1" applyFill="1" applyBorder="1" applyAlignment="1">
      <alignment/>
      <protection/>
    </xf>
    <xf numFmtId="0" fontId="38" fillId="0" borderId="10" xfId="0" applyFont="1" applyFill="1" applyBorder="1" applyAlignment="1">
      <alignment wrapText="1"/>
    </xf>
    <xf numFmtId="0" fontId="16" fillId="0" borderId="13" xfId="53" applyFont="1" applyBorder="1" applyAlignment="1">
      <alignment/>
      <protection/>
    </xf>
    <xf numFmtId="0" fontId="17" fillId="0" borderId="11" xfId="53" applyFont="1" applyBorder="1" applyAlignment="1">
      <alignment/>
      <protection/>
    </xf>
    <xf numFmtId="0" fontId="57" fillId="0" borderId="14" xfId="53" applyFont="1" applyFill="1" applyBorder="1" applyAlignment="1">
      <alignment wrapText="1"/>
      <protection/>
    </xf>
    <xf numFmtId="2" fontId="19" fillId="32" borderId="10" xfId="53" applyNumberFormat="1" applyFont="1" applyFill="1" applyBorder="1" applyAlignment="1">
      <alignment horizontal="center"/>
      <protection/>
    </xf>
    <xf numFmtId="0" fontId="18" fillId="0" borderId="11" xfId="53" applyFont="1" applyBorder="1" applyAlignment="1">
      <alignment/>
      <protection/>
    </xf>
    <xf numFmtId="0" fontId="6" fillId="0" borderId="11" xfId="53" applyFont="1" applyBorder="1" applyAlignment="1">
      <alignment/>
      <protection/>
    </xf>
    <xf numFmtId="0" fontId="10" fillId="0" borderId="10" xfId="0" applyFont="1" applyFill="1" applyBorder="1" applyAlignment="1">
      <alignment horizontal="center" wrapText="1"/>
    </xf>
    <xf numFmtId="0" fontId="3" fillId="32" borderId="15" xfId="53" applyFont="1" applyFill="1" applyBorder="1" applyAlignment="1">
      <alignment horizontal="center" wrapText="1"/>
      <protection/>
    </xf>
    <xf numFmtId="0" fontId="3" fillId="32" borderId="12" xfId="53" applyFont="1" applyFill="1" applyBorder="1" applyAlignment="1">
      <alignment horizontal="center" wrapText="1"/>
      <protection/>
    </xf>
    <xf numFmtId="0" fontId="6" fillId="0" borderId="10" xfId="53" applyFont="1" applyBorder="1" applyAlignment="1">
      <alignment horizontal="center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3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/>
      <protection/>
    </xf>
    <xf numFmtId="0" fontId="3" fillId="32" borderId="10" xfId="53" applyFont="1" applyFill="1" applyBorder="1" applyAlignment="1">
      <alignment horizontal="center"/>
      <protection/>
    </xf>
    <xf numFmtId="0" fontId="6" fillId="13" borderId="10" xfId="53" applyFont="1" applyFill="1" applyBorder="1" applyAlignment="1">
      <alignment horizontal="center" wrapText="1"/>
      <protection/>
    </xf>
    <xf numFmtId="0" fontId="4" fillId="0" borderId="0" xfId="53" applyFont="1" applyAlignment="1">
      <alignment horizont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wrapText="1"/>
      <protection/>
    </xf>
    <xf numFmtId="0" fontId="7" fillId="0" borderId="11" xfId="53" applyFont="1" applyBorder="1" applyAlignment="1">
      <alignment horizontal="center" wrapText="1"/>
      <protection/>
    </xf>
    <xf numFmtId="0" fontId="6" fillId="0" borderId="15" xfId="53" applyFont="1" applyBorder="1" applyAlignment="1">
      <alignment horizontal="center" vertical="center"/>
      <protection/>
    </xf>
    <xf numFmtId="0" fontId="6" fillId="0" borderId="17" xfId="53" applyFont="1" applyBorder="1" applyAlignment="1">
      <alignment horizontal="center" vertical="center"/>
      <protection/>
    </xf>
    <xf numFmtId="0" fontId="6" fillId="0" borderId="12" xfId="53" applyFont="1" applyBorder="1" applyAlignment="1">
      <alignment horizontal="center" vertical="center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49" fontId="6" fillId="0" borderId="15" xfId="53" applyNumberFormat="1" applyFont="1" applyFill="1" applyBorder="1" applyAlignment="1">
      <alignment horizontal="center" wrapText="1"/>
      <protection/>
    </xf>
    <xf numFmtId="49" fontId="6" fillId="0" borderId="17" xfId="53" applyNumberFormat="1" applyFont="1" applyFill="1" applyBorder="1" applyAlignment="1">
      <alignment horizontal="center" wrapText="1"/>
      <protection/>
    </xf>
    <xf numFmtId="49" fontId="6" fillId="0" borderId="12" xfId="53" applyNumberFormat="1" applyFont="1" applyFill="1" applyBorder="1" applyAlignment="1">
      <alignment horizontal="center" wrapText="1"/>
      <protection/>
    </xf>
    <xf numFmtId="0" fontId="12" fillId="0" borderId="0" xfId="0" applyFont="1" applyFill="1" applyBorder="1" applyAlignment="1">
      <alignment horizontal="left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/>
      <protection/>
    </xf>
    <xf numFmtId="0" fontId="6" fillId="0" borderId="17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12" xfId="53" applyFont="1" applyBorder="1" applyAlignment="1">
      <alignment horizontal="center"/>
      <protection/>
    </xf>
    <xf numFmtId="0" fontId="15" fillId="0" borderId="14" xfId="53" applyFont="1" applyFill="1" applyBorder="1" applyAlignment="1">
      <alignment horizontal="left"/>
      <protection/>
    </xf>
    <xf numFmtId="0" fontId="6" fillId="0" borderId="0" xfId="53" applyFont="1" applyFill="1" applyAlignment="1">
      <alignment horizontal="left"/>
      <protection/>
    </xf>
    <xf numFmtId="0" fontId="8" fillId="0" borderId="14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3" fillId="32" borderId="10" xfId="53" applyFont="1" applyFill="1" applyBorder="1" applyAlignment="1">
      <alignment horizontal="center" wrapText="1"/>
      <protection/>
    </xf>
    <xf numFmtId="0" fontId="18" fillId="0" borderId="11" xfId="53" applyFont="1" applyBorder="1" applyAlignment="1">
      <alignment horizontal="center"/>
      <protection/>
    </xf>
    <xf numFmtId="49" fontId="6" fillId="0" borderId="15" xfId="53" applyNumberFormat="1" applyFont="1" applyBorder="1" applyAlignment="1">
      <alignment horizontal="center" wrapText="1"/>
      <protection/>
    </xf>
    <xf numFmtId="49" fontId="6" fillId="0" borderId="17" xfId="53" applyNumberFormat="1" applyFont="1" applyBorder="1" applyAlignment="1">
      <alignment horizontal="center" wrapText="1"/>
      <protection/>
    </xf>
    <xf numFmtId="49" fontId="6" fillId="0" borderId="12" xfId="53" applyNumberFormat="1" applyFont="1" applyBorder="1" applyAlignment="1">
      <alignment horizontal="center" wrapText="1"/>
      <protection/>
    </xf>
    <xf numFmtId="0" fontId="11" fillId="0" borderId="15" xfId="53" applyFont="1" applyBorder="1" applyAlignment="1">
      <alignment horizontal="center" vertical="center" wrapText="1"/>
      <protection/>
    </xf>
    <xf numFmtId="0" fontId="11" fillId="0" borderId="17" xfId="53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5" fillId="0" borderId="13" xfId="53" applyFont="1" applyBorder="1" applyAlignment="1">
      <alignment horizontal="left"/>
      <protection/>
    </xf>
    <xf numFmtId="0" fontId="3" fillId="32" borderId="15" xfId="53" applyFont="1" applyFill="1" applyBorder="1" applyAlignment="1">
      <alignment horizontal="center"/>
      <protection/>
    </xf>
    <xf numFmtId="0" fontId="3" fillId="32" borderId="12" xfId="53" applyFont="1" applyFill="1" applyBorder="1" applyAlignment="1">
      <alignment horizontal="center"/>
      <protection/>
    </xf>
    <xf numFmtId="0" fontId="6" fillId="13" borderId="15" xfId="53" applyFont="1" applyFill="1" applyBorder="1" applyAlignment="1">
      <alignment horizontal="center" wrapText="1"/>
      <protection/>
    </xf>
    <xf numFmtId="0" fontId="6" fillId="13" borderId="12" xfId="53" applyFont="1" applyFill="1" applyBorder="1" applyAlignment="1">
      <alignment horizontal="center" wrapText="1"/>
      <protection/>
    </xf>
    <xf numFmtId="0" fontId="7" fillId="0" borderId="16" xfId="53" applyFont="1" applyBorder="1" applyAlignment="1">
      <alignment horizontal="center"/>
      <protection/>
    </xf>
    <xf numFmtId="0" fontId="7" fillId="0" borderId="20" xfId="53" applyFont="1" applyBorder="1" applyAlignment="1">
      <alignment horizontal="center"/>
      <protection/>
    </xf>
    <xf numFmtId="0" fontId="14" fillId="0" borderId="15" xfId="53" applyFont="1" applyBorder="1" applyAlignment="1">
      <alignment horizontal="center" wrapText="1"/>
      <protection/>
    </xf>
    <xf numFmtId="0" fontId="14" fillId="0" borderId="17" xfId="53" applyFont="1" applyBorder="1" applyAlignment="1">
      <alignment horizontal="center" wrapText="1"/>
      <protection/>
    </xf>
    <xf numFmtId="0" fontId="14" fillId="0" borderId="12" xfId="53" applyFont="1" applyBorder="1" applyAlignment="1">
      <alignment horizontal="center" wrapText="1"/>
      <protection/>
    </xf>
    <xf numFmtId="0" fontId="14" fillId="0" borderId="15" xfId="53" applyFont="1" applyBorder="1" applyAlignment="1">
      <alignment horizontal="center"/>
      <protection/>
    </xf>
    <xf numFmtId="0" fontId="14" fillId="0" borderId="17" xfId="53" applyFont="1" applyBorder="1" applyAlignment="1">
      <alignment horizontal="center"/>
      <protection/>
    </xf>
    <xf numFmtId="0" fontId="14" fillId="0" borderId="12" xfId="53" applyFont="1" applyBorder="1" applyAlignment="1">
      <alignment horizontal="center"/>
      <protection/>
    </xf>
    <xf numFmtId="0" fontId="6" fillId="13" borderId="17" xfId="53" applyFont="1" applyFill="1" applyBorder="1" applyAlignment="1">
      <alignment horizontal="center" wrapText="1"/>
      <protection/>
    </xf>
    <xf numFmtId="0" fontId="7" fillId="0" borderId="20" xfId="53" applyFont="1" applyBorder="1" applyAlignment="1">
      <alignment horizontal="center" wrapText="1"/>
      <protection/>
    </xf>
    <xf numFmtId="0" fontId="6" fillId="0" borderId="14" xfId="53" applyFont="1" applyFill="1" applyBorder="1" applyAlignment="1">
      <alignment horizontal="left"/>
      <protection/>
    </xf>
    <xf numFmtId="0" fontId="6" fillId="0" borderId="15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6" fillId="0" borderId="12" xfId="53" applyFont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80" zoomScaleNormal="80" workbookViewId="0" topLeftCell="A1">
      <selection activeCell="B17" sqref="B17:J22"/>
    </sheetView>
  </sheetViews>
  <sheetFormatPr defaultColWidth="9.140625" defaultRowHeight="15"/>
  <cols>
    <col min="1" max="1" width="4.28125" style="6" customWidth="1"/>
    <col min="2" max="2" width="18.57421875" style="2" customWidth="1"/>
    <col min="3" max="3" width="12.28125" style="2" customWidth="1"/>
    <col min="4" max="4" width="16.7109375" style="2" customWidth="1"/>
    <col min="5" max="5" width="24.140625" style="2" customWidth="1"/>
    <col min="6" max="6" width="42.8515625" style="2" customWidth="1"/>
    <col min="7" max="7" width="23.28125" style="2" customWidth="1"/>
    <col min="8" max="8" width="6.140625" style="3" customWidth="1"/>
    <col min="9" max="18" width="7.28125" style="2" customWidth="1"/>
    <col min="19" max="19" width="10.140625" style="2" customWidth="1"/>
    <col min="20" max="20" width="6.00390625" style="2" customWidth="1"/>
    <col min="21" max="21" width="16.7109375" style="2" customWidth="1"/>
    <col min="22" max="22" width="42.28125" style="2" customWidth="1"/>
    <col min="23" max="16384" width="9.140625" style="2" customWidth="1"/>
  </cols>
  <sheetData>
    <row r="1" spans="1:21" s="1" customFormat="1" ht="39.75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15"/>
    </row>
    <row r="2" spans="1:8" ht="22.5" customHeight="1">
      <c r="A2" s="73" t="s">
        <v>44</v>
      </c>
      <c r="B2" s="73"/>
      <c r="C2" s="73"/>
      <c r="D2" s="16"/>
      <c r="E2" s="74"/>
      <c r="F2" s="74"/>
      <c r="G2" s="75"/>
      <c r="H2" s="31"/>
    </row>
    <row r="3" spans="1:22" ht="24.75" customHeight="1">
      <c r="A3" s="72" t="s">
        <v>23</v>
      </c>
      <c r="B3" s="72"/>
      <c r="C3" s="72"/>
      <c r="D3" s="21"/>
      <c r="E3" s="21"/>
      <c r="F3" s="21"/>
      <c r="G3" s="35" t="s">
        <v>14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1" customFormat="1" ht="34.5" customHeight="1">
      <c r="A4" s="60" t="s">
        <v>4</v>
      </c>
      <c r="B4" s="64" t="s">
        <v>20</v>
      </c>
      <c r="C4" s="64" t="s">
        <v>18</v>
      </c>
      <c r="D4" s="57" t="s">
        <v>19</v>
      </c>
      <c r="E4" s="67" t="s">
        <v>5</v>
      </c>
      <c r="F4" s="57" t="s">
        <v>15</v>
      </c>
      <c r="G4" s="49" t="s">
        <v>37</v>
      </c>
      <c r="H4" s="54" t="s">
        <v>6</v>
      </c>
      <c r="I4" s="45" t="s">
        <v>21</v>
      </c>
      <c r="J4" s="45"/>
      <c r="K4" s="45" t="s">
        <v>16</v>
      </c>
      <c r="L4" s="45"/>
      <c r="M4" s="52" t="s">
        <v>40</v>
      </c>
      <c r="N4" s="53"/>
      <c r="O4" s="43" t="s">
        <v>39</v>
      </c>
      <c r="P4" s="44"/>
      <c r="Q4" s="44"/>
      <c r="R4" s="44"/>
      <c r="S4" s="47" t="s">
        <v>3</v>
      </c>
      <c r="T4" s="42" t="s">
        <v>2</v>
      </c>
      <c r="U4" s="42" t="s">
        <v>27</v>
      </c>
      <c r="V4" s="39" t="s">
        <v>26</v>
      </c>
    </row>
    <row r="5" spans="1:22" s="1" customFormat="1" ht="14.25" customHeight="1">
      <c r="A5" s="61"/>
      <c r="B5" s="65"/>
      <c r="C5" s="65"/>
      <c r="D5" s="58"/>
      <c r="E5" s="68"/>
      <c r="F5" s="58"/>
      <c r="G5" s="50"/>
      <c r="H5" s="55"/>
      <c r="I5" s="76" t="s">
        <v>0</v>
      </c>
      <c r="J5" s="47" t="s">
        <v>1</v>
      </c>
      <c r="K5" s="46" t="s">
        <v>17</v>
      </c>
      <c r="L5" s="47" t="s">
        <v>1</v>
      </c>
      <c r="M5" s="46" t="s">
        <v>17</v>
      </c>
      <c r="N5" s="47" t="s">
        <v>1</v>
      </c>
      <c r="O5" s="70" t="s">
        <v>32</v>
      </c>
      <c r="P5" s="70" t="s">
        <v>33</v>
      </c>
      <c r="Q5" s="40" t="s">
        <v>34</v>
      </c>
      <c r="R5" s="47" t="s">
        <v>1</v>
      </c>
      <c r="S5" s="47"/>
      <c r="T5" s="42"/>
      <c r="U5" s="42"/>
      <c r="V5" s="39"/>
    </row>
    <row r="6" spans="1:22" s="1" customFormat="1" ht="25.5" customHeight="1">
      <c r="A6" s="62"/>
      <c r="B6" s="66"/>
      <c r="C6" s="66"/>
      <c r="D6" s="59"/>
      <c r="E6" s="69"/>
      <c r="F6" s="59"/>
      <c r="G6" s="51"/>
      <c r="H6" s="56"/>
      <c r="I6" s="76"/>
      <c r="J6" s="47"/>
      <c r="K6" s="46"/>
      <c r="L6" s="47"/>
      <c r="M6" s="46"/>
      <c r="N6" s="47"/>
      <c r="O6" s="71"/>
      <c r="P6" s="71"/>
      <c r="Q6" s="41"/>
      <c r="R6" s="47"/>
      <c r="S6" s="47"/>
      <c r="T6" s="42"/>
      <c r="U6" s="42"/>
      <c r="V6" s="39"/>
    </row>
    <row r="7" spans="1:22" s="5" customFormat="1" ht="31.5" customHeight="1">
      <c r="A7" s="4" t="s">
        <v>7</v>
      </c>
      <c r="B7" s="32" t="s">
        <v>48</v>
      </c>
      <c r="C7" s="26" t="s">
        <v>49</v>
      </c>
      <c r="D7" s="22" t="s">
        <v>43</v>
      </c>
      <c r="E7" s="22" t="s">
        <v>50</v>
      </c>
      <c r="F7" s="29" t="s">
        <v>138</v>
      </c>
      <c r="G7" s="23" t="s">
        <v>51</v>
      </c>
      <c r="H7" s="27">
        <v>10</v>
      </c>
      <c r="I7" s="10">
        <v>17.5</v>
      </c>
      <c r="J7" s="11">
        <f>25*I7/63</f>
        <v>6.944444444444445</v>
      </c>
      <c r="K7" s="9">
        <v>19.6</v>
      </c>
      <c r="L7" s="11">
        <f aca="true" t="shared" si="0" ref="L7:L15">25*K7/MAX($K$7:$K$15)</f>
        <v>24.62311557788945</v>
      </c>
      <c r="M7" s="10">
        <v>44.2</v>
      </c>
      <c r="N7" s="11">
        <f aca="true" t="shared" si="1" ref="N7:N15">25*MIN($M$7:$M$15)/M7</f>
        <v>25</v>
      </c>
      <c r="O7" s="19">
        <v>2</v>
      </c>
      <c r="P7" s="30">
        <v>19</v>
      </c>
      <c r="Q7" s="36">
        <f aca="true" t="shared" si="2" ref="Q7:Q14">O7*60+P7</f>
        <v>139</v>
      </c>
      <c r="R7" s="11">
        <f aca="true" t="shared" si="3" ref="R7:R15">25*MIN($Q$7:$Q$15)/Q7</f>
        <v>25</v>
      </c>
      <c r="S7" s="12">
        <f aca="true" t="shared" si="4" ref="S7:S14">SUM(J7,L7,N7,R7)</f>
        <v>81.5675600223339</v>
      </c>
      <c r="T7" s="7">
        <v>1</v>
      </c>
      <c r="U7" s="24" t="s">
        <v>24</v>
      </c>
      <c r="V7" s="25" t="s">
        <v>135</v>
      </c>
    </row>
    <row r="8" spans="1:22" s="5" customFormat="1" ht="31.5" customHeight="1">
      <c r="A8" s="4" t="s">
        <v>8</v>
      </c>
      <c r="B8" s="32" t="s">
        <v>52</v>
      </c>
      <c r="C8" s="26" t="s">
        <v>53</v>
      </c>
      <c r="D8" s="22" t="s">
        <v>54</v>
      </c>
      <c r="E8" s="22" t="s">
        <v>50</v>
      </c>
      <c r="F8" s="29" t="s">
        <v>141</v>
      </c>
      <c r="G8" s="23" t="s">
        <v>55</v>
      </c>
      <c r="H8" s="27">
        <v>11</v>
      </c>
      <c r="I8" s="10">
        <v>16.5</v>
      </c>
      <c r="J8" s="11">
        <f aca="true" t="shared" si="5" ref="J8:J15">25*I8/63</f>
        <v>6.5476190476190474</v>
      </c>
      <c r="K8" s="9">
        <v>14.8</v>
      </c>
      <c r="L8" s="11">
        <f t="shared" si="0"/>
        <v>18.592964824120603</v>
      </c>
      <c r="M8" s="10">
        <v>45.19</v>
      </c>
      <c r="N8" s="11">
        <f t="shared" si="1"/>
        <v>24.45231245850852</v>
      </c>
      <c r="O8" s="19">
        <v>4</v>
      </c>
      <c r="P8" s="30">
        <v>30</v>
      </c>
      <c r="Q8" s="36">
        <f t="shared" si="2"/>
        <v>270</v>
      </c>
      <c r="R8" s="11">
        <f t="shared" si="3"/>
        <v>12.87037037037037</v>
      </c>
      <c r="S8" s="12">
        <f t="shared" si="4"/>
        <v>62.46326670061853</v>
      </c>
      <c r="T8" s="7">
        <v>6</v>
      </c>
      <c r="U8" s="24" t="s">
        <v>28</v>
      </c>
      <c r="V8" s="25" t="s">
        <v>14</v>
      </c>
    </row>
    <row r="9" spans="1:22" s="5" customFormat="1" ht="31.5" customHeight="1">
      <c r="A9" s="4" t="s">
        <v>9</v>
      </c>
      <c r="B9" s="32" t="s">
        <v>56</v>
      </c>
      <c r="C9" s="26" t="s">
        <v>57</v>
      </c>
      <c r="D9" s="22" t="s">
        <v>58</v>
      </c>
      <c r="E9" s="22" t="s">
        <v>50</v>
      </c>
      <c r="F9" s="29" t="s">
        <v>138</v>
      </c>
      <c r="G9" s="23" t="s">
        <v>51</v>
      </c>
      <c r="H9" s="27">
        <v>9</v>
      </c>
      <c r="I9" s="10">
        <v>17</v>
      </c>
      <c r="J9" s="11">
        <f t="shared" si="5"/>
        <v>6.746031746031746</v>
      </c>
      <c r="K9" s="9">
        <v>19.7</v>
      </c>
      <c r="L9" s="11">
        <f t="shared" si="0"/>
        <v>24.748743718592966</v>
      </c>
      <c r="M9" s="10">
        <v>47.22</v>
      </c>
      <c r="N9" s="11">
        <f t="shared" si="1"/>
        <v>23.401101228293097</v>
      </c>
      <c r="O9" s="19">
        <v>2</v>
      </c>
      <c r="P9" s="30">
        <v>44</v>
      </c>
      <c r="Q9" s="36">
        <f t="shared" si="2"/>
        <v>164</v>
      </c>
      <c r="R9" s="11">
        <f t="shared" si="3"/>
        <v>21.1890243902439</v>
      </c>
      <c r="S9" s="12">
        <f t="shared" si="4"/>
        <v>76.08490108316171</v>
      </c>
      <c r="T9" s="7">
        <v>2</v>
      </c>
      <c r="U9" s="24" t="s">
        <v>25</v>
      </c>
      <c r="V9" s="25" t="s">
        <v>14</v>
      </c>
    </row>
    <row r="10" spans="1:22" s="5" customFormat="1" ht="31.5" customHeight="1">
      <c r="A10" s="4" t="s">
        <v>10</v>
      </c>
      <c r="B10" s="32" t="s">
        <v>59</v>
      </c>
      <c r="C10" s="26" t="s">
        <v>60</v>
      </c>
      <c r="D10" s="22" t="s">
        <v>61</v>
      </c>
      <c r="E10" s="22" t="s">
        <v>50</v>
      </c>
      <c r="F10" s="29" t="s">
        <v>138</v>
      </c>
      <c r="G10" s="23" t="s">
        <v>51</v>
      </c>
      <c r="H10" s="27">
        <v>11</v>
      </c>
      <c r="I10" s="10">
        <v>7.5</v>
      </c>
      <c r="J10" s="11">
        <f t="shared" si="5"/>
        <v>2.9761904761904763</v>
      </c>
      <c r="K10" s="9">
        <v>19.9</v>
      </c>
      <c r="L10" s="11">
        <f t="shared" si="0"/>
        <v>25</v>
      </c>
      <c r="M10" s="10">
        <v>44.77</v>
      </c>
      <c r="N10" s="11">
        <f t="shared" si="1"/>
        <v>24.681706499888318</v>
      </c>
      <c r="O10" s="19">
        <v>2</v>
      </c>
      <c r="P10" s="30">
        <v>48</v>
      </c>
      <c r="Q10" s="36">
        <f t="shared" si="2"/>
        <v>168</v>
      </c>
      <c r="R10" s="11">
        <f t="shared" si="3"/>
        <v>20.68452380952381</v>
      </c>
      <c r="S10" s="12">
        <f t="shared" si="4"/>
        <v>73.3424207856026</v>
      </c>
      <c r="T10" s="7">
        <v>3</v>
      </c>
      <c r="U10" s="24" t="s">
        <v>25</v>
      </c>
      <c r="V10" s="25" t="s">
        <v>14</v>
      </c>
    </row>
    <row r="11" spans="1:22" s="5" customFormat="1" ht="31.5" customHeight="1">
      <c r="A11" s="4" t="s">
        <v>11</v>
      </c>
      <c r="B11" s="32" t="s">
        <v>62</v>
      </c>
      <c r="C11" s="26" t="s">
        <v>63</v>
      </c>
      <c r="D11" s="22" t="s">
        <v>64</v>
      </c>
      <c r="E11" s="22" t="s">
        <v>50</v>
      </c>
      <c r="F11" s="29" t="s">
        <v>137</v>
      </c>
      <c r="G11" s="23" t="s">
        <v>68</v>
      </c>
      <c r="H11" s="28">
        <v>9</v>
      </c>
      <c r="I11" s="10">
        <v>10</v>
      </c>
      <c r="J11" s="11">
        <f t="shared" si="5"/>
        <v>3.9682539682539684</v>
      </c>
      <c r="K11" s="9">
        <v>18.2</v>
      </c>
      <c r="L11" s="11">
        <f t="shared" si="0"/>
        <v>22.864321608040203</v>
      </c>
      <c r="M11" s="10">
        <v>48.31</v>
      </c>
      <c r="N11" s="11">
        <f t="shared" si="1"/>
        <v>22.873111157110326</v>
      </c>
      <c r="O11" s="19">
        <v>3</v>
      </c>
      <c r="P11" s="30">
        <v>34</v>
      </c>
      <c r="Q11" s="36">
        <f t="shared" si="2"/>
        <v>214</v>
      </c>
      <c r="R11" s="11">
        <f t="shared" si="3"/>
        <v>16.238317757009344</v>
      </c>
      <c r="S11" s="12">
        <f t="shared" si="4"/>
        <v>65.94400449041385</v>
      </c>
      <c r="T11" s="7">
        <v>5</v>
      </c>
      <c r="U11" s="24" t="s">
        <v>28</v>
      </c>
      <c r="V11" s="25" t="s">
        <v>14</v>
      </c>
    </row>
    <row r="12" spans="1:22" s="5" customFormat="1" ht="31.5" customHeight="1">
      <c r="A12" s="4" t="s">
        <v>12</v>
      </c>
      <c r="B12" s="32" t="s">
        <v>65</v>
      </c>
      <c r="C12" s="26" t="s">
        <v>66</v>
      </c>
      <c r="D12" s="22" t="s">
        <v>67</v>
      </c>
      <c r="E12" s="22" t="s">
        <v>50</v>
      </c>
      <c r="F12" s="29" t="s">
        <v>141</v>
      </c>
      <c r="G12" s="23" t="s">
        <v>69</v>
      </c>
      <c r="H12" s="27">
        <v>9</v>
      </c>
      <c r="I12" s="10">
        <v>11.5</v>
      </c>
      <c r="J12" s="11">
        <f t="shared" si="5"/>
        <v>4.563492063492063</v>
      </c>
      <c r="K12" s="9">
        <v>17.8</v>
      </c>
      <c r="L12" s="11">
        <f t="shared" si="0"/>
        <v>22.36180904522613</v>
      </c>
      <c r="M12" s="10">
        <v>48.43</v>
      </c>
      <c r="N12" s="11">
        <f t="shared" si="1"/>
        <v>22.81643609333058</v>
      </c>
      <c r="O12" s="19">
        <v>3</v>
      </c>
      <c r="P12" s="30">
        <v>20</v>
      </c>
      <c r="Q12" s="36">
        <f t="shared" si="2"/>
        <v>200</v>
      </c>
      <c r="R12" s="11">
        <f t="shared" si="3"/>
        <v>17.375</v>
      </c>
      <c r="S12" s="12">
        <f t="shared" si="4"/>
        <v>67.11673720204877</v>
      </c>
      <c r="T12" s="7">
        <v>4</v>
      </c>
      <c r="U12" s="24" t="s">
        <v>28</v>
      </c>
      <c r="V12" s="25" t="s">
        <v>14</v>
      </c>
    </row>
    <row r="13" spans="1:22" s="5" customFormat="1" ht="31.5" customHeight="1">
      <c r="A13" s="4" t="s">
        <v>13</v>
      </c>
      <c r="B13" s="32" t="s">
        <v>65</v>
      </c>
      <c r="C13" s="26" t="s">
        <v>70</v>
      </c>
      <c r="D13" s="22" t="s">
        <v>71</v>
      </c>
      <c r="E13" s="22" t="s">
        <v>50</v>
      </c>
      <c r="F13" s="29" t="s">
        <v>140</v>
      </c>
      <c r="G13" s="23" t="s">
        <v>72</v>
      </c>
      <c r="H13" s="27">
        <v>9</v>
      </c>
      <c r="I13" s="10">
        <v>9</v>
      </c>
      <c r="J13" s="11">
        <f t="shared" si="5"/>
        <v>3.5714285714285716</v>
      </c>
      <c r="K13" s="9">
        <v>11.4</v>
      </c>
      <c r="L13" s="11">
        <f t="shared" si="0"/>
        <v>14.321608040201006</v>
      </c>
      <c r="M13" s="10">
        <v>65</v>
      </c>
      <c r="N13" s="11">
        <f t="shared" si="1"/>
        <v>17</v>
      </c>
      <c r="O13" s="19">
        <v>6</v>
      </c>
      <c r="P13" s="30">
        <v>0</v>
      </c>
      <c r="Q13" s="36">
        <f t="shared" si="2"/>
        <v>360</v>
      </c>
      <c r="R13" s="11">
        <f t="shared" si="3"/>
        <v>9.652777777777779</v>
      </c>
      <c r="S13" s="12">
        <f t="shared" si="4"/>
        <v>44.54581438940736</v>
      </c>
      <c r="T13" s="7">
        <v>8</v>
      </c>
      <c r="U13" s="24" t="s">
        <v>28</v>
      </c>
      <c r="V13" s="25" t="s">
        <v>14</v>
      </c>
    </row>
    <row r="14" spans="1:22" s="5" customFormat="1" ht="31.5" customHeight="1">
      <c r="A14" s="4" t="s">
        <v>35</v>
      </c>
      <c r="B14" s="32" t="s">
        <v>73</v>
      </c>
      <c r="C14" s="26" t="s">
        <v>74</v>
      </c>
      <c r="D14" s="22" t="s">
        <v>75</v>
      </c>
      <c r="E14" s="22" t="s">
        <v>50</v>
      </c>
      <c r="F14" s="29" t="s">
        <v>140</v>
      </c>
      <c r="G14" s="23" t="s">
        <v>76</v>
      </c>
      <c r="H14" s="27">
        <v>9</v>
      </c>
      <c r="I14" s="10">
        <v>5</v>
      </c>
      <c r="J14" s="11">
        <f t="shared" si="5"/>
        <v>1.9841269841269842</v>
      </c>
      <c r="K14" s="9">
        <v>10.5</v>
      </c>
      <c r="L14" s="11">
        <f t="shared" si="0"/>
        <v>13.190954773869347</v>
      </c>
      <c r="M14" s="10">
        <v>48.59</v>
      </c>
      <c r="N14" s="11">
        <f t="shared" si="1"/>
        <v>22.741304795225354</v>
      </c>
      <c r="O14" s="19">
        <v>3</v>
      </c>
      <c r="P14" s="30">
        <v>42</v>
      </c>
      <c r="Q14" s="36">
        <f t="shared" si="2"/>
        <v>222</v>
      </c>
      <c r="R14" s="11">
        <f t="shared" si="3"/>
        <v>15.653153153153154</v>
      </c>
      <c r="S14" s="12">
        <f t="shared" si="4"/>
        <v>53.56953970637484</v>
      </c>
      <c r="T14" s="7">
        <v>7</v>
      </c>
      <c r="U14" s="24" t="s">
        <v>28</v>
      </c>
      <c r="V14" s="25" t="s">
        <v>14</v>
      </c>
    </row>
    <row r="15" spans="1:22" s="5" customFormat="1" ht="31.5" customHeight="1">
      <c r="A15" s="4" t="s">
        <v>42</v>
      </c>
      <c r="B15" s="32" t="s">
        <v>77</v>
      </c>
      <c r="C15" s="26" t="s">
        <v>78</v>
      </c>
      <c r="D15" s="22" t="s">
        <v>79</v>
      </c>
      <c r="E15" s="22" t="s">
        <v>50</v>
      </c>
      <c r="F15" s="29" t="s">
        <v>140</v>
      </c>
      <c r="G15" s="23" t="s">
        <v>72</v>
      </c>
      <c r="H15" s="27">
        <v>9</v>
      </c>
      <c r="I15" s="10">
        <v>6.5</v>
      </c>
      <c r="J15" s="11">
        <f t="shared" si="5"/>
        <v>2.5793650793650795</v>
      </c>
      <c r="K15" s="9">
        <v>0</v>
      </c>
      <c r="L15" s="11">
        <f t="shared" si="0"/>
        <v>0</v>
      </c>
      <c r="M15" s="10">
        <v>65</v>
      </c>
      <c r="N15" s="11">
        <f t="shared" si="1"/>
        <v>17</v>
      </c>
      <c r="O15" s="19">
        <v>6</v>
      </c>
      <c r="P15" s="30">
        <v>0</v>
      </c>
      <c r="Q15" s="36">
        <f>O15*60+P15</f>
        <v>360</v>
      </c>
      <c r="R15" s="11">
        <f t="shared" si="3"/>
        <v>9.652777777777779</v>
      </c>
      <c r="S15" s="12">
        <f>SUM(J15,L15,N15,R15)</f>
        <v>29.232142857142858</v>
      </c>
      <c r="T15" s="7">
        <v>9</v>
      </c>
      <c r="U15" s="24" t="s">
        <v>28</v>
      </c>
      <c r="V15" s="25"/>
    </row>
    <row r="16" spans="3:21" ht="28.5" customHeight="1">
      <c r="C16" s="37" t="s">
        <v>14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spans="2:10" ht="15">
      <c r="B17" s="63" t="s">
        <v>142</v>
      </c>
      <c r="C17" s="63"/>
      <c r="D17" s="63"/>
      <c r="E17" s="63"/>
      <c r="F17" s="63"/>
      <c r="G17" s="63"/>
      <c r="H17" s="63"/>
      <c r="I17" s="63"/>
      <c r="J17" s="63"/>
    </row>
    <row r="19" spans="2:3" ht="12.75">
      <c r="B19" s="2" t="s">
        <v>38</v>
      </c>
      <c r="C19" s="2" t="s">
        <v>143</v>
      </c>
    </row>
    <row r="20" ht="12.75">
      <c r="C20" s="2" t="s">
        <v>144</v>
      </c>
    </row>
    <row r="21" ht="12.75">
      <c r="C21" s="2" t="s">
        <v>145</v>
      </c>
    </row>
    <row r="22" ht="12.75">
      <c r="C22" s="2" t="s">
        <v>135</v>
      </c>
    </row>
  </sheetData>
  <sheetProtection/>
  <mergeCells count="31">
    <mergeCell ref="A3:C3"/>
    <mergeCell ref="A2:C2"/>
    <mergeCell ref="E2:G2"/>
    <mergeCell ref="F4:F6"/>
    <mergeCell ref="K4:L4"/>
    <mergeCell ref="I5:I6"/>
    <mergeCell ref="D4:D6"/>
    <mergeCell ref="A4:A6"/>
    <mergeCell ref="B17:J17"/>
    <mergeCell ref="B4:B6"/>
    <mergeCell ref="E4:E6"/>
    <mergeCell ref="P5:P6"/>
    <mergeCell ref="C4:C6"/>
    <mergeCell ref="O5:O6"/>
    <mergeCell ref="A1:T1"/>
    <mergeCell ref="S4:S6"/>
    <mergeCell ref="R5:R6"/>
    <mergeCell ref="G4:G6"/>
    <mergeCell ref="J5:J6"/>
    <mergeCell ref="K5:K6"/>
    <mergeCell ref="N5:N6"/>
    <mergeCell ref="T4:T6"/>
    <mergeCell ref="M4:N4"/>
    <mergeCell ref="H4:H6"/>
    <mergeCell ref="V4:V6"/>
    <mergeCell ref="Q5:Q6"/>
    <mergeCell ref="U4:U6"/>
    <mergeCell ref="O4:R4"/>
    <mergeCell ref="I4:J4"/>
    <mergeCell ref="M5:M6"/>
    <mergeCell ref="L5:L6"/>
  </mergeCells>
  <printOptions horizontalCentered="1"/>
  <pageMargins left="0.1968503937007874" right="0.1968503937007874" top="0.1968503937007874" bottom="0" header="0.11811023622047245" footer="0.11811023622047245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="80" zoomScaleNormal="80" zoomScalePageLayoutView="0" workbookViewId="0" topLeftCell="A1">
      <pane xSplit="2" ySplit="6" topLeftCell="C7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B13" sqref="B13:J18"/>
    </sheetView>
  </sheetViews>
  <sheetFormatPr defaultColWidth="9.140625" defaultRowHeight="15"/>
  <cols>
    <col min="1" max="1" width="4.421875" style="6" customWidth="1"/>
    <col min="2" max="2" width="19.28125" style="2" customWidth="1"/>
    <col min="3" max="3" width="11.421875" style="14" customWidth="1"/>
    <col min="4" max="4" width="16.421875" style="2" customWidth="1"/>
    <col min="5" max="5" width="24.00390625" style="2" customWidth="1"/>
    <col min="6" max="6" width="53.140625" style="2" customWidth="1"/>
    <col min="7" max="7" width="22.8515625" style="2" customWidth="1"/>
    <col min="8" max="8" width="6.140625" style="17" customWidth="1"/>
    <col min="9" max="18" width="7.140625" style="2" customWidth="1"/>
    <col min="19" max="19" width="8.421875" style="2" customWidth="1"/>
    <col min="20" max="20" width="6.00390625" style="2" customWidth="1"/>
    <col min="21" max="21" width="17.00390625" style="2" customWidth="1"/>
    <col min="22" max="22" width="42.140625" style="2" customWidth="1"/>
    <col min="23" max="16384" width="9.140625" style="2" customWidth="1"/>
  </cols>
  <sheetData>
    <row r="1" spans="1:21" s="1" customFormat="1" ht="25.5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15"/>
    </row>
    <row r="2" spans="1:8" ht="22.5" customHeight="1">
      <c r="A2" s="73" t="s">
        <v>44</v>
      </c>
      <c r="B2" s="73"/>
      <c r="C2" s="73"/>
      <c r="D2" s="16"/>
      <c r="E2" s="74"/>
      <c r="F2" s="74"/>
      <c r="G2" s="75"/>
      <c r="H2" s="16"/>
    </row>
    <row r="3" spans="1:22" ht="24.75" customHeight="1">
      <c r="A3" s="84" t="s">
        <v>47</v>
      </c>
      <c r="B3" s="84"/>
      <c r="C3" s="84"/>
      <c r="D3" s="33"/>
      <c r="E3" s="33"/>
      <c r="F3" s="33"/>
      <c r="G3" s="35" t="s">
        <v>14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1" customFormat="1" ht="34.5" customHeight="1">
      <c r="A4" s="78" t="s">
        <v>4</v>
      </c>
      <c r="B4" s="81" t="s">
        <v>20</v>
      </c>
      <c r="C4" s="64" t="s">
        <v>18</v>
      </c>
      <c r="D4" s="49" t="s">
        <v>19</v>
      </c>
      <c r="E4" s="54" t="s">
        <v>5</v>
      </c>
      <c r="F4" s="49" t="s">
        <v>15</v>
      </c>
      <c r="G4" s="49" t="s">
        <v>37</v>
      </c>
      <c r="H4" s="54" t="s">
        <v>6</v>
      </c>
      <c r="I4" s="45" t="s">
        <v>21</v>
      </c>
      <c r="J4" s="45"/>
      <c r="K4" s="45" t="s">
        <v>16</v>
      </c>
      <c r="L4" s="45"/>
      <c r="M4" s="52" t="s">
        <v>40</v>
      </c>
      <c r="N4" s="53"/>
      <c r="O4" s="43" t="s">
        <v>36</v>
      </c>
      <c r="P4" s="44"/>
      <c r="Q4" s="44"/>
      <c r="R4" s="44"/>
      <c r="S4" s="47" t="s">
        <v>3</v>
      </c>
      <c r="T4" s="42" t="s">
        <v>2</v>
      </c>
      <c r="U4" s="42" t="s">
        <v>27</v>
      </c>
      <c r="V4" s="39" t="s">
        <v>26</v>
      </c>
    </row>
    <row r="5" spans="1:22" s="1" customFormat="1" ht="14.25" customHeight="1">
      <c r="A5" s="79"/>
      <c r="B5" s="82"/>
      <c r="C5" s="65"/>
      <c r="D5" s="50"/>
      <c r="E5" s="55"/>
      <c r="F5" s="50"/>
      <c r="G5" s="50"/>
      <c r="H5" s="55"/>
      <c r="I5" s="76" t="s">
        <v>0</v>
      </c>
      <c r="J5" s="47" t="s">
        <v>1</v>
      </c>
      <c r="K5" s="46" t="s">
        <v>17</v>
      </c>
      <c r="L5" s="47" t="s">
        <v>1</v>
      </c>
      <c r="M5" s="46" t="s">
        <v>17</v>
      </c>
      <c r="N5" s="47" t="s">
        <v>1</v>
      </c>
      <c r="O5" s="70" t="s">
        <v>32</v>
      </c>
      <c r="P5" s="70" t="s">
        <v>33</v>
      </c>
      <c r="Q5" s="40" t="s">
        <v>34</v>
      </c>
      <c r="R5" s="47" t="s">
        <v>1</v>
      </c>
      <c r="S5" s="47"/>
      <c r="T5" s="42"/>
      <c r="U5" s="42"/>
      <c r="V5" s="39"/>
    </row>
    <row r="6" spans="1:22" s="1" customFormat="1" ht="34.5" customHeight="1">
      <c r="A6" s="80"/>
      <c r="B6" s="83"/>
      <c r="C6" s="66"/>
      <c r="D6" s="51"/>
      <c r="E6" s="56"/>
      <c r="F6" s="51"/>
      <c r="G6" s="51"/>
      <c r="H6" s="56"/>
      <c r="I6" s="76"/>
      <c r="J6" s="47"/>
      <c r="K6" s="46"/>
      <c r="L6" s="47"/>
      <c r="M6" s="46"/>
      <c r="N6" s="47"/>
      <c r="O6" s="71"/>
      <c r="P6" s="71"/>
      <c r="Q6" s="41"/>
      <c r="R6" s="47"/>
      <c r="S6" s="47"/>
      <c r="T6" s="42"/>
      <c r="U6" s="42"/>
      <c r="V6" s="39"/>
    </row>
    <row r="7" spans="1:22" s="5" customFormat="1" ht="31.5" customHeight="1">
      <c r="A7" s="4" t="s">
        <v>7</v>
      </c>
      <c r="B7" s="32" t="s">
        <v>80</v>
      </c>
      <c r="C7" s="26" t="s">
        <v>81</v>
      </c>
      <c r="D7" s="22" t="s">
        <v>82</v>
      </c>
      <c r="E7" s="22" t="s">
        <v>50</v>
      </c>
      <c r="F7" s="29" t="s">
        <v>137</v>
      </c>
      <c r="G7" s="23" t="s">
        <v>68</v>
      </c>
      <c r="H7" s="27">
        <v>9</v>
      </c>
      <c r="I7" s="10">
        <v>12.5</v>
      </c>
      <c r="J7" s="11">
        <f>25*I7/63</f>
        <v>4.9603174603174605</v>
      </c>
      <c r="K7" s="9">
        <v>16</v>
      </c>
      <c r="L7" s="11">
        <f>25*K7/MAX($K$7:$K$11)</f>
        <v>21.62162162162162</v>
      </c>
      <c r="M7" s="10">
        <v>49.14</v>
      </c>
      <c r="N7" s="11">
        <f>25*MIN($M$7:$M$11)/M7</f>
        <v>19.7039072039072</v>
      </c>
      <c r="O7" s="19">
        <v>3</v>
      </c>
      <c r="P7" s="30">
        <v>18</v>
      </c>
      <c r="Q7" s="36">
        <f>O7*60+P7</f>
        <v>198</v>
      </c>
      <c r="R7" s="11">
        <f>25*MIN($Q$7:$Q$11)/Q7</f>
        <v>15.151515151515152</v>
      </c>
      <c r="S7" s="12">
        <f>SUM(J7,L7,N7,R7)</f>
        <v>61.43736143736143</v>
      </c>
      <c r="T7" s="7">
        <v>4</v>
      </c>
      <c r="U7" s="24" t="s">
        <v>28</v>
      </c>
      <c r="V7" s="25"/>
    </row>
    <row r="8" spans="1:23" s="5" customFormat="1" ht="31.5" customHeight="1">
      <c r="A8" s="4" t="s">
        <v>8</v>
      </c>
      <c r="B8" s="32" t="s">
        <v>83</v>
      </c>
      <c r="C8" s="26" t="s">
        <v>84</v>
      </c>
      <c r="D8" s="22" t="s">
        <v>85</v>
      </c>
      <c r="E8" s="22" t="s">
        <v>50</v>
      </c>
      <c r="F8" s="29" t="s">
        <v>141</v>
      </c>
      <c r="G8" s="23" t="s">
        <v>55</v>
      </c>
      <c r="H8" s="27">
        <v>9</v>
      </c>
      <c r="I8" s="10">
        <v>5</v>
      </c>
      <c r="J8" s="11">
        <f>25*I8/63</f>
        <v>1.9841269841269842</v>
      </c>
      <c r="K8" s="9">
        <v>17.4</v>
      </c>
      <c r="L8" s="11">
        <f>25*K8/MAX($K$7:$K$11)</f>
        <v>23.51351351351351</v>
      </c>
      <c r="M8" s="10">
        <v>42.77</v>
      </c>
      <c r="N8" s="11">
        <f>25*MIN($M$7:$M$11)/M8</f>
        <v>22.638531681084867</v>
      </c>
      <c r="O8" s="19">
        <v>2</v>
      </c>
      <c r="P8" s="30">
        <v>38</v>
      </c>
      <c r="Q8" s="36">
        <f>O8*60+P8</f>
        <v>158</v>
      </c>
      <c r="R8" s="11">
        <f>25*MIN($Q$7:$Q$11)/Q8</f>
        <v>18.9873417721519</v>
      </c>
      <c r="S8" s="12">
        <f>SUM(J8,L8,N8,R8)</f>
        <v>67.12351395087725</v>
      </c>
      <c r="T8" s="7">
        <v>2</v>
      </c>
      <c r="U8" s="24" t="s">
        <v>25</v>
      </c>
      <c r="V8" s="25" t="s">
        <v>14</v>
      </c>
      <c r="W8" s="1"/>
    </row>
    <row r="9" spans="1:23" s="5" customFormat="1" ht="31.5" customHeight="1">
      <c r="A9" s="4" t="s">
        <v>9</v>
      </c>
      <c r="B9" s="32" t="s">
        <v>86</v>
      </c>
      <c r="C9" s="26" t="s">
        <v>87</v>
      </c>
      <c r="D9" s="22" t="s">
        <v>88</v>
      </c>
      <c r="E9" s="22" t="s">
        <v>50</v>
      </c>
      <c r="F9" s="29" t="s">
        <v>137</v>
      </c>
      <c r="G9" s="23" t="s">
        <v>68</v>
      </c>
      <c r="H9" s="27">
        <v>9</v>
      </c>
      <c r="I9" s="10">
        <v>13.5</v>
      </c>
      <c r="J9" s="11">
        <f>25*I9/63</f>
        <v>5.357142857142857</v>
      </c>
      <c r="K9" s="9">
        <v>17.3</v>
      </c>
      <c r="L9" s="11">
        <f>25*K9/MAX($K$7:$K$11)</f>
        <v>23.37837837837838</v>
      </c>
      <c r="M9" s="10">
        <v>46.09</v>
      </c>
      <c r="N9" s="11">
        <f>25*MIN($M$7:$M$11)/M9</f>
        <v>21.00781080494684</v>
      </c>
      <c r="O9" s="19">
        <v>2</v>
      </c>
      <c r="P9" s="30">
        <v>55</v>
      </c>
      <c r="Q9" s="36">
        <f>O9*60+P9</f>
        <v>175</v>
      </c>
      <c r="R9" s="11">
        <f>25*MIN($Q$7:$Q$11)/Q9</f>
        <v>17.142857142857142</v>
      </c>
      <c r="S9" s="12">
        <f>SUM(J9,L9,N9,R9)</f>
        <v>66.88618918332521</v>
      </c>
      <c r="T9" s="7">
        <v>3</v>
      </c>
      <c r="U9" s="24" t="s">
        <v>25</v>
      </c>
      <c r="V9" s="25" t="s">
        <v>14</v>
      </c>
      <c r="W9" s="1"/>
    </row>
    <row r="10" spans="1:23" s="5" customFormat="1" ht="31.5" customHeight="1">
      <c r="A10" s="4" t="s">
        <v>10</v>
      </c>
      <c r="B10" s="32" t="s">
        <v>89</v>
      </c>
      <c r="C10" s="26" t="s">
        <v>90</v>
      </c>
      <c r="D10" s="22" t="s">
        <v>88</v>
      </c>
      <c r="E10" s="22" t="s">
        <v>50</v>
      </c>
      <c r="F10" s="29" t="s">
        <v>137</v>
      </c>
      <c r="G10" s="23" t="s">
        <v>68</v>
      </c>
      <c r="H10" s="27">
        <v>11</v>
      </c>
      <c r="I10" s="10">
        <v>6.5</v>
      </c>
      <c r="J10" s="11">
        <f>25*I10/63</f>
        <v>2.5793650793650795</v>
      </c>
      <c r="K10" s="9">
        <v>17.2</v>
      </c>
      <c r="L10" s="11">
        <f>25*K10/MAX($K$7:$K$11)</f>
        <v>23.243243243243242</v>
      </c>
      <c r="M10" s="10">
        <v>45.34</v>
      </c>
      <c r="N10" s="11">
        <f>25*MIN($M$7:$M$11)/M10</f>
        <v>21.35531539479488</v>
      </c>
      <c r="O10" s="19">
        <v>3</v>
      </c>
      <c r="P10" s="30">
        <v>45</v>
      </c>
      <c r="Q10" s="36">
        <f>O10*60+P10</f>
        <v>225</v>
      </c>
      <c r="R10" s="11">
        <f>25*MIN($Q$7:$Q$11)/Q10</f>
        <v>13.333333333333334</v>
      </c>
      <c r="S10" s="12">
        <f>SUM(J10,L10,N10,R10)</f>
        <v>60.51125705073654</v>
      </c>
      <c r="T10" s="7">
        <v>5</v>
      </c>
      <c r="U10" s="24" t="s">
        <v>28</v>
      </c>
      <c r="V10" s="25" t="s">
        <v>14</v>
      </c>
      <c r="W10" s="1"/>
    </row>
    <row r="11" spans="1:23" s="5" customFormat="1" ht="31.5" customHeight="1">
      <c r="A11" s="4" t="s">
        <v>11</v>
      </c>
      <c r="B11" s="32" t="s">
        <v>91</v>
      </c>
      <c r="C11" s="26" t="s">
        <v>92</v>
      </c>
      <c r="D11" s="22" t="s">
        <v>93</v>
      </c>
      <c r="E11" s="22" t="s">
        <v>50</v>
      </c>
      <c r="F11" s="29" t="s">
        <v>138</v>
      </c>
      <c r="G11" s="23" t="s">
        <v>51</v>
      </c>
      <c r="H11" s="28">
        <v>11</v>
      </c>
      <c r="I11" s="10">
        <v>24</v>
      </c>
      <c r="J11" s="11">
        <f>25*I11/63</f>
        <v>9.523809523809524</v>
      </c>
      <c r="K11" s="9">
        <v>18.5</v>
      </c>
      <c r="L11" s="11">
        <f>25*K11/MAX($K$7:$K$11)</f>
        <v>25</v>
      </c>
      <c r="M11" s="10">
        <v>38.73</v>
      </c>
      <c r="N11" s="11">
        <f>25*MIN($M$7:$M$11)/M11</f>
        <v>25</v>
      </c>
      <c r="O11" s="19">
        <v>2</v>
      </c>
      <c r="P11" s="30">
        <v>0</v>
      </c>
      <c r="Q11" s="36">
        <f>O11*60+P11</f>
        <v>120</v>
      </c>
      <c r="R11" s="11">
        <f>25*MIN($Q$7:$Q$11)/Q11</f>
        <v>25</v>
      </c>
      <c r="S11" s="12">
        <f>SUM(J11,L11,N11,R11)</f>
        <v>84.52380952380952</v>
      </c>
      <c r="T11" s="7">
        <v>1</v>
      </c>
      <c r="U11" s="24" t="s">
        <v>24</v>
      </c>
      <c r="V11" s="25" t="s">
        <v>135</v>
      </c>
      <c r="W11" s="1"/>
    </row>
    <row r="12" spans="3:21" ht="23.25" customHeight="1">
      <c r="C12" s="77" t="s">
        <v>14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2:10" ht="15">
      <c r="B13" s="63" t="s">
        <v>142</v>
      </c>
      <c r="C13" s="63"/>
      <c r="D13" s="63"/>
      <c r="E13" s="63"/>
      <c r="F13" s="63"/>
      <c r="G13" s="63"/>
      <c r="H13" s="63"/>
      <c r="I13" s="63"/>
      <c r="J13" s="63"/>
    </row>
    <row r="14" spans="3:8" ht="12.75">
      <c r="C14" s="2"/>
      <c r="H14" s="3"/>
    </row>
    <row r="15" spans="2:8" ht="12.75">
      <c r="B15" s="2" t="s">
        <v>38</v>
      </c>
      <c r="C15" s="2" t="s">
        <v>143</v>
      </c>
      <c r="H15" s="3"/>
    </row>
    <row r="16" spans="3:8" ht="12.75">
      <c r="C16" s="2" t="s">
        <v>144</v>
      </c>
      <c r="H16" s="3"/>
    </row>
    <row r="17" spans="3:8" ht="12.75">
      <c r="C17" s="2" t="s">
        <v>145</v>
      </c>
      <c r="H17" s="3"/>
    </row>
    <row r="18" spans="3:8" ht="12.75">
      <c r="C18" s="2" t="s">
        <v>135</v>
      </c>
      <c r="H18" s="3"/>
    </row>
  </sheetData>
  <sheetProtection/>
  <mergeCells count="32">
    <mergeCell ref="U4:U6"/>
    <mergeCell ref="D4:D6"/>
    <mergeCell ref="M5:M6"/>
    <mergeCell ref="O4:R4"/>
    <mergeCell ref="V4:V6"/>
    <mergeCell ref="N5:N6"/>
    <mergeCell ref="L5:L6"/>
    <mergeCell ref="R5:R6"/>
    <mergeCell ref="H4:H6"/>
    <mergeCell ref="T4:T6"/>
    <mergeCell ref="I5:I6"/>
    <mergeCell ref="P5:P6"/>
    <mergeCell ref="A1:T1"/>
    <mergeCell ref="A2:C2"/>
    <mergeCell ref="A4:A6"/>
    <mergeCell ref="B4:B6"/>
    <mergeCell ref="C4:C6"/>
    <mergeCell ref="M4:N4"/>
    <mergeCell ref="Q5:Q6"/>
    <mergeCell ref="I4:J4"/>
    <mergeCell ref="E2:G2"/>
    <mergeCell ref="A3:C3"/>
    <mergeCell ref="C12:U12"/>
    <mergeCell ref="O5:O6"/>
    <mergeCell ref="G4:G6"/>
    <mergeCell ref="J5:J6"/>
    <mergeCell ref="B13:J13"/>
    <mergeCell ref="K4:L4"/>
    <mergeCell ref="F4:F6"/>
    <mergeCell ref="S4:S6"/>
    <mergeCell ref="E4:E6"/>
    <mergeCell ref="K5:K6"/>
  </mergeCells>
  <printOptions horizontalCentered="1"/>
  <pageMargins left="0.1968503937007874" right="0.1968503937007874" top="0.1968503937007874" bottom="0" header="0.11811023622047245" footer="0.11811023622047245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80" zoomScaleNormal="8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4" sqref="A14"/>
    </sheetView>
  </sheetViews>
  <sheetFormatPr defaultColWidth="9.140625" defaultRowHeight="15"/>
  <cols>
    <col min="1" max="1" width="4.421875" style="6" customWidth="1"/>
    <col min="2" max="2" width="28.28125" style="2" customWidth="1"/>
    <col min="3" max="3" width="14.00390625" style="2" customWidth="1"/>
    <col min="4" max="4" width="21.57421875" style="2" customWidth="1"/>
    <col min="5" max="5" width="24.140625" style="2" customWidth="1"/>
    <col min="6" max="6" width="45.28125" style="2" customWidth="1"/>
    <col min="7" max="7" width="23.7109375" style="2" customWidth="1"/>
    <col min="8" max="8" width="6.28125" style="3" customWidth="1"/>
    <col min="9" max="18" width="7.140625" style="2" customWidth="1"/>
    <col min="19" max="19" width="7.8515625" style="2" customWidth="1"/>
    <col min="20" max="20" width="5.7109375" style="2" customWidth="1"/>
    <col min="21" max="21" width="16.140625" style="2" customWidth="1"/>
    <col min="22" max="22" width="36.140625" style="2" customWidth="1"/>
    <col min="23" max="16384" width="9.140625" style="2" customWidth="1"/>
  </cols>
  <sheetData>
    <row r="1" spans="1:21" s="1" customFormat="1" ht="39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15"/>
    </row>
    <row r="2" spans="1:8" ht="22.5" customHeight="1">
      <c r="A2" s="73" t="s">
        <v>44</v>
      </c>
      <c r="B2" s="73"/>
      <c r="C2" s="73"/>
      <c r="D2" s="16"/>
      <c r="E2" s="74"/>
      <c r="F2" s="74"/>
      <c r="G2" s="75"/>
      <c r="H2" s="8"/>
    </row>
    <row r="3" spans="1:22" ht="24.75" customHeight="1">
      <c r="A3" s="72" t="s">
        <v>45</v>
      </c>
      <c r="B3" s="72"/>
      <c r="C3" s="72"/>
      <c r="D3" s="13" t="s">
        <v>14</v>
      </c>
      <c r="E3" s="13"/>
      <c r="F3" s="13"/>
      <c r="G3" s="35" t="s">
        <v>14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1" customFormat="1" ht="33" customHeight="1">
      <c r="A4" s="78" t="s">
        <v>4</v>
      </c>
      <c r="B4" s="81" t="s">
        <v>20</v>
      </c>
      <c r="C4" s="81" t="s">
        <v>18</v>
      </c>
      <c r="D4" s="49" t="s">
        <v>19</v>
      </c>
      <c r="E4" s="54" t="s">
        <v>5</v>
      </c>
      <c r="F4" s="49" t="s">
        <v>15</v>
      </c>
      <c r="G4" s="49" t="s">
        <v>37</v>
      </c>
      <c r="H4" s="54" t="s">
        <v>6</v>
      </c>
      <c r="I4" s="45" t="s">
        <v>21</v>
      </c>
      <c r="J4" s="45"/>
      <c r="K4" s="45" t="s">
        <v>16</v>
      </c>
      <c r="L4" s="45"/>
      <c r="M4" s="52" t="s">
        <v>40</v>
      </c>
      <c r="N4" s="53"/>
      <c r="O4" s="43" t="s">
        <v>41</v>
      </c>
      <c r="P4" s="44"/>
      <c r="Q4" s="44"/>
      <c r="R4" s="44"/>
      <c r="S4" s="47" t="s">
        <v>3</v>
      </c>
      <c r="T4" s="42" t="s">
        <v>2</v>
      </c>
      <c r="U4" s="42" t="s">
        <v>27</v>
      </c>
      <c r="V4" s="39" t="s">
        <v>26</v>
      </c>
    </row>
    <row r="5" spans="1:22" s="1" customFormat="1" ht="14.25" customHeight="1">
      <c r="A5" s="79"/>
      <c r="B5" s="82"/>
      <c r="C5" s="82"/>
      <c r="D5" s="50"/>
      <c r="E5" s="55"/>
      <c r="F5" s="50"/>
      <c r="G5" s="50"/>
      <c r="H5" s="55"/>
      <c r="I5" s="76" t="s">
        <v>0</v>
      </c>
      <c r="J5" s="47" t="s">
        <v>1</v>
      </c>
      <c r="K5" s="46" t="s">
        <v>17</v>
      </c>
      <c r="L5" s="47" t="s">
        <v>1</v>
      </c>
      <c r="M5" s="46" t="s">
        <v>17</v>
      </c>
      <c r="N5" s="47" t="s">
        <v>1</v>
      </c>
      <c r="O5" s="70" t="s">
        <v>32</v>
      </c>
      <c r="P5" s="70" t="s">
        <v>33</v>
      </c>
      <c r="Q5" s="40" t="s">
        <v>34</v>
      </c>
      <c r="R5" s="47" t="s">
        <v>1</v>
      </c>
      <c r="S5" s="47"/>
      <c r="T5" s="42"/>
      <c r="U5" s="42"/>
      <c r="V5" s="39"/>
    </row>
    <row r="6" spans="1:22" s="1" customFormat="1" ht="25.5" customHeight="1">
      <c r="A6" s="80"/>
      <c r="B6" s="83"/>
      <c r="C6" s="83"/>
      <c r="D6" s="51"/>
      <c r="E6" s="56"/>
      <c r="F6" s="51"/>
      <c r="G6" s="51"/>
      <c r="H6" s="56"/>
      <c r="I6" s="76"/>
      <c r="J6" s="47"/>
      <c r="K6" s="46"/>
      <c r="L6" s="47"/>
      <c r="M6" s="46"/>
      <c r="N6" s="47"/>
      <c r="O6" s="71"/>
      <c r="P6" s="71"/>
      <c r="Q6" s="41"/>
      <c r="R6" s="47"/>
      <c r="S6" s="47"/>
      <c r="T6" s="42"/>
      <c r="U6" s="42"/>
      <c r="V6" s="39"/>
    </row>
    <row r="7" spans="1:22" s="5" customFormat="1" ht="31.5" customHeight="1">
      <c r="A7" s="4" t="s">
        <v>7</v>
      </c>
      <c r="B7" s="32" t="s">
        <v>94</v>
      </c>
      <c r="C7" s="26" t="s">
        <v>57</v>
      </c>
      <c r="D7" s="22" t="s">
        <v>95</v>
      </c>
      <c r="E7" s="22" t="s">
        <v>50</v>
      </c>
      <c r="F7" s="29" t="s">
        <v>138</v>
      </c>
      <c r="G7" s="23" t="s">
        <v>51</v>
      </c>
      <c r="H7" s="27">
        <v>8</v>
      </c>
      <c r="I7" s="10">
        <v>10</v>
      </c>
      <c r="J7" s="11">
        <f aca="true" t="shared" si="0" ref="J7:J12">25*I7/42</f>
        <v>5.9523809523809526</v>
      </c>
      <c r="K7" s="9">
        <v>19.9</v>
      </c>
      <c r="L7" s="11">
        <f>25*K7/MAX($K$7:$K$14)</f>
        <v>25</v>
      </c>
      <c r="M7" s="10">
        <v>50.9</v>
      </c>
      <c r="N7" s="11">
        <f>25*MIN($M$7:$M$14)/M7</f>
        <v>22.38212180746562</v>
      </c>
      <c r="O7" s="19">
        <v>2</v>
      </c>
      <c r="P7" s="30">
        <v>37</v>
      </c>
      <c r="Q7" s="36">
        <f aca="true" t="shared" si="1" ref="Q7:Q14">O7*60+P7</f>
        <v>157</v>
      </c>
      <c r="R7" s="11">
        <f>25*MIN($Q$7:$Q$14)/Q7</f>
        <v>25</v>
      </c>
      <c r="S7" s="12">
        <f aca="true" t="shared" si="2" ref="S7:S14">SUM(J7,L7,N7,R7)</f>
        <v>78.33450275984657</v>
      </c>
      <c r="T7" s="7">
        <v>1</v>
      </c>
      <c r="U7" s="24" t="s">
        <v>24</v>
      </c>
      <c r="V7" s="25" t="s">
        <v>135</v>
      </c>
    </row>
    <row r="8" spans="1:22" s="5" customFormat="1" ht="31.5" customHeight="1">
      <c r="A8" s="4" t="s">
        <v>8</v>
      </c>
      <c r="B8" s="32" t="s">
        <v>96</v>
      </c>
      <c r="C8" s="26" t="s">
        <v>97</v>
      </c>
      <c r="D8" s="22" t="s">
        <v>98</v>
      </c>
      <c r="E8" s="22" t="s">
        <v>50</v>
      </c>
      <c r="F8" s="29" t="s">
        <v>141</v>
      </c>
      <c r="G8" s="23" t="s">
        <v>55</v>
      </c>
      <c r="H8" s="27">
        <v>7</v>
      </c>
      <c r="I8" s="10">
        <v>9</v>
      </c>
      <c r="J8" s="11">
        <f t="shared" si="0"/>
        <v>5.357142857142857</v>
      </c>
      <c r="K8" s="9">
        <v>14.9</v>
      </c>
      <c r="L8" s="11">
        <f>25*K8/MAX($K$7:$K$14)</f>
        <v>18.718592964824122</v>
      </c>
      <c r="M8" s="10">
        <v>59.71</v>
      </c>
      <c r="N8" s="11">
        <f>25*MIN($M$7:$M$14)/M8</f>
        <v>19.079718640093787</v>
      </c>
      <c r="O8" s="19">
        <v>4</v>
      </c>
      <c r="P8" s="30">
        <v>13</v>
      </c>
      <c r="Q8" s="36">
        <f t="shared" si="1"/>
        <v>253</v>
      </c>
      <c r="R8" s="11">
        <f>25*MIN($Q$7:$Q$14)/Q8</f>
        <v>15.513833992094861</v>
      </c>
      <c r="S8" s="12">
        <f t="shared" si="2"/>
        <v>58.66928845415563</v>
      </c>
      <c r="T8" s="7">
        <v>8</v>
      </c>
      <c r="U8" s="24" t="s">
        <v>28</v>
      </c>
      <c r="V8" s="25" t="s">
        <v>14</v>
      </c>
    </row>
    <row r="9" spans="1:22" s="5" customFormat="1" ht="31.5" customHeight="1">
      <c r="A9" s="4" t="s">
        <v>9</v>
      </c>
      <c r="B9" s="32" t="s">
        <v>99</v>
      </c>
      <c r="C9" s="26" t="s">
        <v>100</v>
      </c>
      <c r="D9" s="22" t="s">
        <v>101</v>
      </c>
      <c r="E9" s="22" t="s">
        <v>50</v>
      </c>
      <c r="F9" s="29" t="s">
        <v>141</v>
      </c>
      <c r="G9" s="23" t="s">
        <v>55</v>
      </c>
      <c r="H9" s="27">
        <v>7</v>
      </c>
      <c r="I9" s="10">
        <v>14</v>
      </c>
      <c r="J9" s="11">
        <f t="shared" si="0"/>
        <v>8.333333333333334</v>
      </c>
      <c r="K9" s="9">
        <v>13.6</v>
      </c>
      <c r="L9" s="11">
        <f>25*K9/MAX($K$7:$K$14)</f>
        <v>17.085427135678394</v>
      </c>
      <c r="M9" s="10">
        <v>52.41</v>
      </c>
      <c r="N9" s="11">
        <f>25*MIN($M$7:$M$14)/M9</f>
        <v>21.737263880938755</v>
      </c>
      <c r="O9" s="19">
        <v>4</v>
      </c>
      <c r="P9" s="30">
        <v>46</v>
      </c>
      <c r="Q9" s="36">
        <f t="shared" si="1"/>
        <v>286</v>
      </c>
      <c r="R9" s="11">
        <f>25*MIN($Q$7:$Q$14)/Q9</f>
        <v>13.723776223776223</v>
      </c>
      <c r="S9" s="12">
        <f t="shared" si="2"/>
        <v>60.87980057372671</v>
      </c>
      <c r="T9" s="7">
        <v>6</v>
      </c>
      <c r="U9" s="24" t="s">
        <v>28</v>
      </c>
      <c r="V9" s="25" t="s">
        <v>14</v>
      </c>
    </row>
    <row r="10" spans="1:22" s="5" customFormat="1" ht="31.5" customHeight="1">
      <c r="A10" s="4" t="s">
        <v>10</v>
      </c>
      <c r="B10" s="32" t="s">
        <v>102</v>
      </c>
      <c r="C10" s="26" t="s">
        <v>103</v>
      </c>
      <c r="D10" s="22" t="s">
        <v>61</v>
      </c>
      <c r="E10" s="22" t="s">
        <v>50</v>
      </c>
      <c r="F10" s="29" t="s">
        <v>140</v>
      </c>
      <c r="G10" s="23" t="s">
        <v>76</v>
      </c>
      <c r="H10" s="27">
        <v>7</v>
      </c>
      <c r="I10" s="10">
        <v>7</v>
      </c>
      <c r="J10" s="11">
        <f t="shared" si="0"/>
        <v>4.166666666666667</v>
      </c>
      <c r="K10" s="9">
        <v>15.7</v>
      </c>
      <c r="L10" s="11">
        <f>25*K10/MAX($K$7:$K$14)</f>
        <v>19.723618090452263</v>
      </c>
      <c r="M10" s="10">
        <v>45.57</v>
      </c>
      <c r="N10" s="11">
        <f>25*MIN($M$7:$M$14)/M10</f>
        <v>25</v>
      </c>
      <c r="O10" s="19">
        <v>3</v>
      </c>
      <c r="P10" s="30">
        <v>45</v>
      </c>
      <c r="Q10" s="36">
        <f t="shared" si="1"/>
        <v>225</v>
      </c>
      <c r="R10" s="11">
        <f>25*MIN($Q$7:$Q$14)/Q10</f>
        <v>17.444444444444443</v>
      </c>
      <c r="S10" s="12">
        <f t="shared" si="2"/>
        <v>66.33472920156338</v>
      </c>
      <c r="T10" s="7">
        <v>3</v>
      </c>
      <c r="U10" s="24" t="s">
        <v>25</v>
      </c>
      <c r="V10" s="25" t="s">
        <v>14</v>
      </c>
    </row>
    <row r="11" spans="1:22" s="5" customFormat="1" ht="31.5" customHeight="1">
      <c r="A11" s="4" t="s">
        <v>11</v>
      </c>
      <c r="B11" s="32" t="s">
        <v>104</v>
      </c>
      <c r="C11" s="26" t="s">
        <v>74</v>
      </c>
      <c r="D11" s="22" t="s">
        <v>64</v>
      </c>
      <c r="E11" s="22" t="s">
        <v>50</v>
      </c>
      <c r="F11" s="29" t="s">
        <v>140</v>
      </c>
      <c r="G11" s="23" t="s">
        <v>76</v>
      </c>
      <c r="H11" s="27">
        <v>8</v>
      </c>
      <c r="I11" s="10">
        <v>9</v>
      </c>
      <c r="J11" s="11">
        <f t="shared" si="0"/>
        <v>5.357142857142857</v>
      </c>
      <c r="K11" s="9">
        <v>0</v>
      </c>
      <c r="L11" s="11">
        <f>25*K11/MAX($K$7:$K$14)</f>
        <v>0</v>
      </c>
      <c r="M11" s="10">
        <v>65</v>
      </c>
      <c r="N11" s="11">
        <f>25*MIN($M$7:$M$14)/M11</f>
        <v>17.526923076923076</v>
      </c>
      <c r="O11" s="19">
        <v>5</v>
      </c>
      <c r="P11" s="30">
        <v>0</v>
      </c>
      <c r="Q11" s="36">
        <f t="shared" si="1"/>
        <v>300</v>
      </c>
      <c r="R11" s="11">
        <f>25*MIN($Q$7:$Q$14)/Q11</f>
        <v>13.083333333333334</v>
      </c>
      <c r="S11" s="12">
        <f t="shared" si="2"/>
        <v>35.967399267399266</v>
      </c>
      <c r="T11" s="7">
        <v>9</v>
      </c>
      <c r="U11" s="24" t="s">
        <v>28</v>
      </c>
      <c r="V11" s="25" t="s">
        <v>14</v>
      </c>
    </row>
    <row r="12" spans="1:22" s="5" customFormat="1" ht="31.5" customHeight="1">
      <c r="A12" s="4" t="s">
        <v>12</v>
      </c>
      <c r="B12" s="32" t="s">
        <v>105</v>
      </c>
      <c r="C12" s="26" t="s">
        <v>106</v>
      </c>
      <c r="D12" s="22" t="s">
        <v>64</v>
      </c>
      <c r="E12" s="22" t="s">
        <v>50</v>
      </c>
      <c r="F12" s="29" t="s">
        <v>137</v>
      </c>
      <c r="G12" s="23" t="s">
        <v>68</v>
      </c>
      <c r="H12" s="27">
        <v>7</v>
      </c>
      <c r="I12" s="10">
        <v>6</v>
      </c>
      <c r="J12" s="11">
        <f t="shared" si="0"/>
        <v>3.5714285714285716</v>
      </c>
      <c r="K12" s="9">
        <v>19.1</v>
      </c>
      <c r="L12" s="11">
        <f>25*K12/MAX($K$7:$K$14)</f>
        <v>23.994974874371863</v>
      </c>
      <c r="M12" s="10">
        <v>52.17</v>
      </c>
      <c r="N12" s="11">
        <f>25*MIN($M$7:$M$14)/M12</f>
        <v>21.837262794709602</v>
      </c>
      <c r="O12" s="19">
        <v>4</v>
      </c>
      <c r="P12" s="30">
        <v>17</v>
      </c>
      <c r="Q12" s="36">
        <f t="shared" si="1"/>
        <v>257</v>
      </c>
      <c r="R12" s="11">
        <f>25*MIN($Q$7:$Q$14)/Q12</f>
        <v>15.272373540856032</v>
      </c>
      <c r="S12" s="12">
        <f t="shared" si="2"/>
        <v>64.67603978136607</v>
      </c>
      <c r="T12" s="7">
        <v>5</v>
      </c>
      <c r="U12" s="24" t="s">
        <v>28</v>
      </c>
      <c r="V12" s="25" t="s">
        <v>14</v>
      </c>
    </row>
    <row r="13" spans="1:22" s="5" customFormat="1" ht="31.5" customHeight="1">
      <c r="A13" s="4" t="s">
        <v>13</v>
      </c>
      <c r="B13" s="32" t="s">
        <v>107</v>
      </c>
      <c r="C13" s="26" t="s">
        <v>108</v>
      </c>
      <c r="D13" s="22" t="s">
        <v>54</v>
      </c>
      <c r="E13" s="22" t="s">
        <v>50</v>
      </c>
      <c r="F13" s="29" t="s">
        <v>140</v>
      </c>
      <c r="G13" s="23" t="s">
        <v>76</v>
      </c>
      <c r="H13" s="27">
        <v>7</v>
      </c>
      <c r="I13" s="10">
        <v>12</v>
      </c>
      <c r="J13" s="11">
        <f>25*I13/42</f>
        <v>7.142857142857143</v>
      </c>
      <c r="K13" s="9">
        <v>16.7</v>
      </c>
      <c r="L13" s="11">
        <f>25*K13/MAX($K$7:$K$14)</f>
        <v>20.979899497487438</v>
      </c>
      <c r="M13" s="10">
        <v>60.25</v>
      </c>
      <c r="N13" s="11">
        <f>25*MIN($M$7:$M$14)/M13</f>
        <v>18.90871369294606</v>
      </c>
      <c r="O13" s="19">
        <v>4</v>
      </c>
      <c r="P13" s="30">
        <v>48</v>
      </c>
      <c r="Q13" s="36">
        <f t="shared" si="1"/>
        <v>288</v>
      </c>
      <c r="R13" s="11">
        <f>25*MIN($Q$7:$Q$14)/Q13</f>
        <v>13.628472222222221</v>
      </c>
      <c r="S13" s="12">
        <f t="shared" si="2"/>
        <v>60.65994255551286</v>
      </c>
      <c r="T13" s="7">
        <v>7</v>
      </c>
      <c r="U13" s="24" t="s">
        <v>28</v>
      </c>
      <c r="V13" s="25" t="s">
        <v>14</v>
      </c>
    </row>
    <row r="14" spans="1:22" s="5" customFormat="1" ht="31.5" customHeight="1">
      <c r="A14" s="4" t="s">
        <v>35</v>
      </c>
      <c r="B14" s="32" t="s">
        <v>109</v>
      </c>
      <c r="C14" s="26" t="s">
        <v>110</v>
      </c>
      <c r="D14" s="22" t="s">
        <v>75</v>
      </c>
      <c r="E14" s="22" t="s">
        <v>50</v>
      </c>
      <c r="F14" s="29" t="s">
        <v>139</v>
      </c>
      <c r="G14" s="23" t="s">
        <v>111</v>
      </c>
      <c r="H14" s="27">
        <v>8</v>
      </c>
      <c r="I14" s="10">
        <v>8</v>
      </c>
      <c r="J14" s="11">
        <f>25*I14/42</f>
        <v>4.761904761904762</v>
      </c>
      <c r="K14" s="9">
        <v>16.8</v>
      </c>
      <c r="L14" s="11">
        <f>25*K14/MAX($K$7:$K$14)</f>
        <v>21.105527638190956</v>
      </c>
      <c r="M14" s="10">
        <v>49.68</v>
      </c>
      <c r="N14" s="11">
        <f>25*MIN($M$7:$M$14)/M14</f>
        <v>22.931763285024154</v>
      </c>
      <c r="O14" s="19">
        <v>3</v>
      </c>
      <c r="P14" s="30">
        <v>44</v>
      </c>
      <c r="Q14" s="36">
        <f t="shared" si="1"/>
        <v>224</v>
      </c>
      <c r="R14" s="11">
        <f>25*MIN($Q$7:$Q$14)/Q14</f>
        <v>17.522321428571427</v>
      </c>
      <c r="S14" s="12">
        <f t="shared" si="2"/>
        <v>66.3215171136913</v>
      </c>
      <c r="T14" s="7">
        <v>4</v>
      </c>
      <c r="U14" s="24" t="s">
        <v>28</v>
      </c>
      <c r="V14" s="25" t="s">
        <v>14</v>
      </c>
    </row>
    <row r="15" spans="3:21" ht="22.5" customHeight="1">
      <c r="C15" s="77" t="s">
        <v>14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2:10" ht="15">
      <c r="B16" s="63" t="s">
        <v>142</v>
      </c>
      <c r="C16" s="63"/>
      <c r="D16" s="63"/>
      <c r="E16" s="63"/>
      <c r="F16" s="63"/>
      <c r="G16" s="63"/>
      <c r="H16" s="63"/>
      <c r="I16" s="63"/>
      <c r="J16" s="63"/>
    </row>
    <row r="18" spans="2:3" ht="12.75">
      <c r="B18" s="2" t="s">
        <v>38</v>
      </c>
      <c r="C18" s="2" t="s">
        <v>143</v>
      </c>
    </row>
    <row r="19" ht="12.75">
      <c r="C19" s="2" t="s">
        <v>144</v>
      </c>
    </row>
    <row r="20" ht="12.75">
      <c r="C20" s="2" t="s">
        <v>145</v>
      </c>
    </row>
    <row r="21" ht="12.75">
      <c r="C21" s="2" t="s">
        <v>135</v>
      </c>
    </row>
  </sheetData>
  <sheetProtection/>
  <mergeCells count="32">
    <mergeCell ref="E2:G2"/>
    <mergeCell ref="A3:C3"/>
    <mergeCell ref="E4:E6"/>
    <mergeCell ref="Q5:Q6"/>
    <mergeCell ref="T4:T6"/>
    <mergeCell ref="K5:K6"/>
    <mergeCell ref="A1:T1"/>
    <mergeCell ref="A2:C2"/>
    <mergeCell ref="A4:A6"/>
    <mergeCell ref="B4:B6"/>
    <mergeCell ref="C4:C6"/>
    <mergeCell ref="S4:S6"/>
    <mergeCell ref="R5:R6"/>
    <mergeCell ref="M4:N4"/>
    <mergeCell ref="D4:D6"/>
    <mergeCell ref="I5:I6"/>
    <mergeCell ref="V4:V6"/>
    <mergeCell ref="O5:O6"/>
    <mergeCell ref="P5:P6"/>
    <mergeCell ref="G4:G6"/>
    <mergeCell ref="J5:J6"/>
    <mergeCell ref="I4:J4"/>
    <mergeCell ref="U4:U6"/>
    <mergeCell ref="H4:H6"/>
    <mergeCell ref="O4:R4"/>
    <mergeCell ref="N5:N6"/>
    <mergeCell ref="C15:U15"/>
    <mergeCell ref="B16:J16"/>
    <mergeCell ref="K4:L4"/>
    <mergeCell ref="M5:M6"/>
    <mergeCell ref="L5:L6"/>
    <mergeCell ref="F4:F6"/>
  </mergeCells>
  <printOptions horizontalCentered="1"/>
  <pageMargins left="0.1968503937007874" right="0.1968503937007874" top="0" bottom="0" header="0.11811023622047245" footer="0.11811023622047245"/>
  <pageSetup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B15" sqref="B15"/>
    </sheetView>
  </sheetViews>
  <sheetFormatPr defaultColWidth="9.140625" defaultRowHeight="15"/>
  <cols>
    <col min="1" max="1" width="4.421875" style="6" customWidth="1"/>
    <col min="2" max="2" width="24.57421875" style="2" customWidth="1"/>
    <col min="3" max="3" width="15.421875" style="2" customWidth="1"/>
    <col min="4" max="4" width="18.57421875" style="2" customWidth="1"/>
    <col min="5" max="5" width="24.140625" style="2" customWidth="1"/>
    <col min="6" max="6" width="45.421875" style="2" customWidth="1"/>
    <col min="7" max="7" width="24.00390625" style="2" customWidth="1"/>
    <col min="8" max="8" width="6.140625" style="3" customWidth="1"/>
    <col min="9" max="13" width="7.140625" style="2" customWidth="1"/>
    <col min="14" max="14" width="9.00390625" style="2" customWidth="1"/>
    <col min="15" max="18" width="7.140625" style="2" customWidth="1"/>
    <col min="19" max="19" width="9.7109375" style="2" customWidth="1"/>
    <col min="20" max="20" width="5.7109375" style="2" customWidth="1"/>
    <col min="21" max="21" width="16.00390625" style="2" customWidth="1"/>
    <col min="22" max="22" width="37.28125" style="2" customWidth="1"/>
    <col min="23" max="26" width="17.421875" style="2" hidden="1" customWidth="1"/>
    <col min="27" max="29" width="9.140625" style="2" hidden="1" customWidth="1"/>
    <col min="30" max="16384" width="9.140625" style="2" customWidth="1"/>
  </cols>
  <sheetData>
    <row r="1" spans="1:21" s="1" customFormat="1" ht="27.75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15"/>
    </row>
    <row r="2" spans="1:8" ht="22.5" customHeight="1">
      <c r="A2" s="99" t="s">
        <v>44</v>
      </c>
      <c r="B2" s="99"/>
      <c r="C2" s="99"/>
      <c r="D2" s="16"/>
      <c r="E2" s="74"/>
      <c r="F2" s="74"/>
      <c r="G2" s="75"/>
      <c r="H2" s="8"/>
    </row>
    <row r="3" spans="1:22" ht="24.75" customHeight="1">
      <c r="A3" s="84" t="s">
        <v>46</v>
      </c>
      <c r="B3" s="84"/>
      <c r="C3" s="84"/>
      <c r="D3" s="34"/>
      <c r="E3" s="34"/>
      <c r="F3" s="34"/>
      <c r="G3" s="35" t="s">
        <v>14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31" s="1" customFormat="1" ht="35.25" customHeight="1">
      <c r="A4" s="78" t="s">
        <v>4</v>
      </c>
      <c r="B4" s="81" t="s">
        <v>20</v>
      </c>
      <c r="C4" s="81" t="s">
        <v>18</v>
      </c>
      <c r="D4" s="49" t="s">
        <v>19</v>
      </c>
      <c r="E4" s="54" t="s">
        <v>5</v>
      </c>
      <c r="F4" s="49" t="s">
        <v>15</v>
      </c>
      <c r="G4" s="49" t="s">
        <v>37</v>
      </c>
      <c r="H4" s="54" t="s">
        <v>6</v>
      </c>
      <c r="I4" s="89" t="s">
        <v>21</v>
      </c>
      <c r="J4" s="90"/>
      <c r="K4" s="89" t="s">
        <v>16</v>
      </c>
      <c r="L4" s="90"/>
      <c r="M4" s="43" t="s">
        <v>40</v>
      </c>
      <c r="N4" s="98"/>
      <c r="O4" s="43" t="s">
        <v>36</v>
      </c>
      <c r="P4" s="44"/>
      <c r="Q4" s="44"/>
      <c r="R4" s="98"/>
      <c r="S4" s="87" t="s">
        <v>3</v>
      </c>
      <c r="T4" s="100" t="s">
        <v>2</v>
      </c>
      <c r="U4" s="42" t="s">
        <v>27</v>
      </c>
      <c r="V4" s="39" t="s">
        <v>26</v>
      </c>
      <c r="W4" s="94" t="s">
        <v>29</v>
      </c>
      <c r="X4" s="91" t="s">
        <v>30</v>
      </c>
      <c r="Y4" s="91" t="s">
        <v>31</v>
      </c>
      <c r="Z4" s="91" t="s">
        <v>14</v>
      </c>
      <c r="AD4" s="2"/>
      <c r="AE4" s="2"/>
    </row>
    <row r="5" spans="1:31" s="1" customFormat="1" ht="14.25" customHeight="1">
      <c r="A5" s="79"/>
      <c r="B5" s="82"/>
      <c r="C5" s="82"/>
      <c r="D5" s="50"/>
      <c r="E5" s="55"/>
      <c r="F5" s="50"/>
      <c r="G5" s="50"/>
      <c r="H5" s="55"/>
      <c r="I5" s="40" t="s">
        <v>0</v>
      </c>
      <c r="J5" s="87" t="s">
        <v>1</v>
      </c>
      <c r="K5" s="85" t="s">
        <v>17</v>
      </c>
      <c r="L5" s="87" t="s">
        <v>1</v>
      </c>
      <c r="M5" s="85" t="s">
        <v>17</v>
      </c>
      <c r="N5" s="87" t="s">
        <v>1</v>
      </c>
      <c r="O5" s="70" t="s">
        <v>32</v>
      </c>
      <c r="P5" s="70" t="s">
        <v>33</v>
      </c>
      <c r="Q5" s="40" t="s">
        <v>34</v>
      </c>
      <c r="R5" s="87" t="s">
        <v>1</v>
      </c>
      <c r="S5" s="97"/>
      <c r="T5" s="101"/>
      <c r="U5" s="42"/>
      <c r="V5" s="39"/>
      <c r="W5" s="95"/>
      <c r="X5" s="92"/>
      <c r="Y5" s="92"/>
      <c r="Z5" s="92"/>
      <c r="AD5" s="2"/>
      <c r="AE5" s="2"/>
    </row>
    <row r="6" spans="1:31" s="1" customFormat="1" ht="28.5" customHeight="1">
      <c r="A6" s="80"/>
      <c r="B6" s="83"/>
      <c r="C6" s="83"/>
      <c r="D6" s="51"/>
      <c r="E6" s="56"/>
      <c r="F6" s="51"/>
      <c r="G6" s="51"/>
      <c r="H6" s="56"/>
      <c r="I6" s="41"/>
      <c r="J6" s="88"/>
      <c r="K6" s="86"/>
      <c r="L6" s="88"/>
      <c r="M6" s="86"/>
      <c r="N6" s="88"/>
      <c r="O6" s="71"/>
      <c r="P6" s="71"/>
      <c r="Q6" s="41"/>
      <c r="R6" s="88"/>
      <c r="S6" s="88"/>
      <c r="T6" s="102"/>
      <c r="U6" s="42"/>
      <c r="V6" s="39"/>
      <c r="W6" s="96"/>
      <c r="X6" s="93"/>
      <c r="Y6" s="93"/>
      <c r="Z6" s="93"/>
      <c r="AD6" s="2"/>
      <c r="AE6" s="2"/>
    </row>
    <row r="7" spans="1:31" s="5" customFormat="1" ht="31.5" customHeight="1">
      <c r="A7" s="4" t="s">
        <v>7</v>
      </c>
      <c r="B7" s="32" t="s">
        <v>112</v>
      </c>
      <c r="C7" s="26" t="s">
        <v>113</v>
      </c>
      <c r="D7" s="22" t="s">
        <v>114</v>
      </c>
      <c r="E7" s="22" t="s">
        <v>50</v>
      </c>
      <c r="F7" s="29" t="s">
        <v>137</v>
      </c>
      <c r="G7" s="23" t="s">
        <v>68</v>
      </c>
      <c r="H7" s="27">
        <v>8</v>
      </c>
      <c r="I7" s="10">
        <v>9.5</v>
      </c>
      <c r="J7" s="11">
        <f aca="true" t="shared" si="0" ref="J7:J14">25*I7/42</f>
        <v>5.654761904761905</v>
      </c>
      <c r="K7" s="9">
        <v>15.3</v>
      </c>
      <c r="L7" s="11">
        <f>25*K7/MAX($K$7:$K$14)</f>
        <v>20.675675675675677</v>
      </c>
      <c r="M7" s="10">
        <v>49.82</v>
      </c>
      <c r="N7" s="11">
        <f>25*MIN($M$7:$M$14)/M7</f>
        <v>21.71316740264954</v>
      </c>
      <c r="O7" s="19">
        <v>3</v>
      </c>
      <c r="P7" s="30">
        <v>7</v>
      </c>
      <c r="Q7" s="36">
        <f aca="true" t="shared" si="1" ref="Q7:Q14">O7*60+P7</f>
        <v>187</v>
      </c>
      <c r="R7" s="11">
        <f>25*MIN($Q$7:$Q$14)/Q7</f>
        <v>20.855614973262032</v>
      </c>
      <c r="S7" s="12">
        <f aca="true" t="shared" si="2" ref="S7:S14">SUM(J7,L7,N7,R7)</f>
        <v>68.89921995634916</v>
      </c>
      <c r="T7" s="7">
        <v>4</v>
      </c>
      <c r="U7" s="24" t="s">
        <v>28</v>
      </c>
      <c r="V7" s="25"/>
      <c r="W7" s="20"/>
      <c r="X7" s="18"/>
      <c r="Y7" s="18"/>
      <c r="Z7" s="18"/>
      <c r="AA7" s="18"/>
      <c r="AD7" s="2"/>
      <c r="AE7" s="2"/>
    </row>
    <row r="8" spans="1:31" s="5" customFormat="1" ht="31.5" customHeight="1">
      <c r="A8" s="4" t="s">
        <v>8</v>
      </c>
      <c r="B8" s="32" t="s">
        <v>115</v>
      </c>
      <c r="C8" s="26" t="s">
        <v>116</v>
      </c>
      <c r="D8" s="22" t="s">
        <v>117</v>
      </c>
      <c r="E8" s="22" t="s">
        <v>50</v>
      </c>
      <c r="F8" s="29" t="s">
        <v>138</v>
      </c>
      <c r="G8" s="23" t="s">
        <v>51</v>
      </c>
      <c r="H8" s="27">
        <v>8</v>
      </c>
      <c r="I8" s="10">
        <v>11</v>
      </c>
      <c r="J8" s="11">
        <f t="shared" si="0"/>
        <v>6.5476190476190474</v>
      </c>
      <c r="K8" s="9">
        <v>18.5</v>
      </c>
      <c r="L8" s="11">
        <f>25*K8/MAX($K$7:$K$14)</f>
        <v>25</v>
      </c>
      <c r="M8" s="10">
        <v>44.64</v>
      </c>
      <c r="N8" s="11">
        <f>25*MIN($M$7:$M$14)/M8</f>
        <v>24.232750896057347</v>
      </c>
      <c r="O8" s="19">
        <v>3</v>
      </c>
      <c r="P8" s="30">
        <v>1</v>
      </c>
      <c r="Q8" s="36">
        <f t="shared" si="1"/>
        <v>181</v>
      </c>
      <c r="R8" s="11">
        <f>25*MIN($Q$7:$Q$14)/Q8</f>
        <v>21.54696132596685</v>
      </c>
      <c r="S8" s="12">
        <f t="shared" si="2"/>
        <v>77.32733126964324</v>
      </c>
      <c r="T8" s="7">
        <v>2</v>
      </c>
      <c r="U8" s="24" t="s">
        <v>25</v>
      </c>
      <c r="V8" s="25"/>
      <c r="W8" s="20"/>
      <c r="X8" s="18"/>
      <c r="Y8" s="18"/>
      <c r="Z8" s="18"/>
      <c r="AA8" s="18"/>
      <c r="AD8" s="2"/>
      <c r="AE8" s="2"/>
    </row>
    <row r="9" spans="1:31" s="5" customFormat="1" ht="31.5" customHeight="1">
      <c r="A9" s="4" t="s">
        <v>9</v>
      </c>
      <c r="B9" s="32" t="s">
        <v>118</v>
      </c>
      <c r="C9" s="26" t="s">
        <v>119</v>
      </c>
      <c r="D9" s="22" t="s">
        <v>120</v>
      </c>
      <c r="E9" s="22" t="s">
        <v>50</v>
      </c>
      <c r="F9" s="29" t="s">
        <v>139</v>
      </c>
      <c r="G9" s="23" t="s">
        <v>111</v>
      </c>
      <c r="H9" s="27">
        <v>8</v>
      </c>
      <c r="I9" s="10">
        <v>14</v>
      </c>
      <c r="J9" s="11">
        <f t="shared" si="0"/>
        <v>8.333333333333334</v>
      </c>
      <c r="K9" s="9">
        <v>16</v>
      </c>
      <c r="L9" s="11">
        <f>25*K9/MAX($K$7:$K$14)</f>
        <v>21.62162162162162</v>
      </c>
      <c r="M9" s="10">
        <v>45.94</v>
      </c>
      <c r="N9" s="11">
        <f>25*MIN($M$7:$M$14)/M9</f>
        <v>23.547017849368743</v>
      </c>
      <c r="O9" s="19">
        <v>2</v>
      </c>
      <c r="P9" s="30">
        <v>36</v>
      </c>
      <c r="Q9" s="36">
        <f t="shared" si="1"/>
        <v>156</v>
      </c>
      <c r="R9" s="11">
        <f>25*MIN($Q$7:$Q$14)/Q9</f>
        <v>25</v>
      </c>
      <c r="S9" s="12">
        <f t="shared" si="2"/>
        <v>78.5019728043237</v>
      </c>
      <c r="T9" s="7">
        <v>1</v>
      </c>
      <c r="U9" s="24" t="s">
        <v>24</v>
      </c>
      <c r="V9" s="25" t="s">
        <v>136</v>
      </c>
      <c r="W9" s="20"/>
      <c r="X9" s="18"/>
      <c r="Y9" s="18"/>
      <c r="Z9" s="18"/>
      <c r="AA9" s="18"/>
      <c r="AD9" s="2"/>
      <c r="AE9" s="2"/>
    </row>
    <row r="10" spans="1:31" s="5" customFormat="1" ht="31.5" customHeight="1">
      <c r="A10" s="4" t="s">
        <v>10</v>
      </c>
      <c r="B10" s="32" t="s">
        <v>121</v>
      </c>
      <c r="C10" s="26" t="s">
        <v>122</v>
      </c>
      <c r="D10" s="22" t="s">
        <v>123</v>
      </c>
      <c r="E10" s="22" t="s">
        <v>50</v>
      </c>
      <c r="F10" s="29" t="s">
        <v>140</v>
      </c>
      <c r="G10" s="23" t="s">
        <v>76</v>
      </c>
      <c r="H10" s="27">
        <v>8</v>
      </c>
      <c r="I10" s="10">
        <v>5</v>
      </c>
      <c r="J10" s="11">
        <f t="shared" si="0"/>
        <v>2.9761904761904763</v>
      </c>
      <c r="K10" s="9">
        <v>0</v>
      </c>
      <c r="L10" s="11">
        <f>25*K10/MAX($K$7:$K$14)</f>
        <v>0</v>
      </c>
      <c r="M10" s="10">
        <v>55.69</v>
      </c>
      <c r="N10" s="11">
        <f>25*MIN($M$7:$M$14)/M10</f>
        <v>19.424492727599212</v>
      </c>
      <c r="O10" s="19">
        <v>3</v>
      </c>
      <c r="P10" s="30">
        <v>44</v>
      </c>
      <c r="Q10" s="36">
        <f t="shared" si="1"/>
        <v>224</v>
      </c>
      <c r="R10" s="11">
        <f>25*MIN($Q$7:$Q$14)/Q10</f>
        <v>17.410714285714285</v>
      </c>
      <c r="S10" s="12">
        <f t="shared" si="2"/>
        <v>39.811397489503975</v>
      </c>
      <c r="T10" s="7">
        <v>8</v>
      </c>
      <c r="U10" s="24" t="s">
        <v>28</v>
      </c>
      <c r="V10" s="25"/>
      <c r="W10" s="20"/>
      <c r="X10" s="18"/>
      <c r="Y10" s="18"/>
      <c r="Z10" s="18"/>
      <c r="AA10" s="18"/>
      <c r="AD10" s="2"/>
      <c r="AE10" s="2"/>
    </row>
    <row r="11" spans="1:31" s="5" customFormat="1" ht="31.5" customHeight="1">
      <c r="A11" s="4" t="s">
        <v>11</v>
      </c>
      <c r="B11" s="32" t="s">
        <v>124</v>
      </c>
      <c r="C11" s="26" t="s">
        <v>125</v>
      </c>
      <c r="D11" s="22" t="s">
        <v>85</v>
      </c>
      <c r="E11" s="22" t="s">
        <v>50</v>
      </c>
      <c r="F11" s="29" t="s">
        <v>137</v>
      </c>
      <c r="G11" s="23" t="s">
        <v>68</v>
      </c>
      <c r="H11" s="27">
        <v>8</v>
      </c>
      <c r="I11" s="10">
        <v>7.5</v>
      </c>
      <c r="J11" s="11">
        <f t="shared" si="0"/>
        <v>4.464285714285714</v>
      </c>
      <c r="K11" s="9">
        <v>17.5</v>
      </c>
      <c r="L11" s="11">
        <f>25*K11/MAX($K$7:$K$14)</f>
        <v>23.64864864864865</v>
      </c>
      <c r="M11" s="10">
        <v>49.03</v>
      </c>
      <c r="N11" s="11">
        <f>25*MIN($M$7:$M$14)/M11</f>
        <v>22.06302263920049</v>
      </c>
      <c r="O11" s="19">
        <v>3</v>
      </c>
      <c r="P11" s="30">
        <v>30</v>
      </c>
      <c r="Q11" s="36">
        <f t="shared" si="1"/>
        <v>210</v>
      </c>
      <c r="R11" s="11">
        <f>25*MIN($Q$7:$Q$14)/Q11</f>
        <v>18.571428571428573</v>
      </c>
      <c r="S11" s="12">
        <f t="shared" si="2"/>
        <v>68.74738557356342</v>
      </c>
      <c r="T11" s="7">
        <v>5</v>
      </c>
      <c r="U11" s="24" t="s">
        <v>28</v>
      </c>
      <c r="V11" s="25"/>
      <c r="W11" s="20"/>
      <c r="X11" s="18"/>
      <c r="Y11" s="18"/>
      <c r="Z11" s="18"/>
      <c r="AA11" s="18"/>
      <c r="AD11" s="2"/>
      <c r="AE11" s="2"/>
    </row>
    <row r="12" spans="1:31" s="5" customFormat="1" ht="31.5" customHeight="1">
      <c r="A12" s="4" t="s">
        <v>12</v>
      </c>
      <c r="B12" s="32" t="s">
        <v>126</v>
      </c>
      <c r="C12" s="26" t="s">
        <v>127</v>
      </c>
      <c r="D12" s="22" t="s">
        <v>128</v>
      </c>
      <c r="E12" s="22" t="s">
        <v>50</v>
      </c>
      <c r="F12" s="29" t="s">
        <v>140</v>
      </c>
      <c r="G12" s="23" t="s">
        <v>76</v>
      </c>
      <c r="H12" s="27">
        <v>7</v>
      </c>
      <c r="I12" s="10">
        <v>5</v>
      </c>
      <c r="J12" s="11">
        <f t="shared" si="0"/>
        <v>2.9761904761904763</v>
      </c>
      <c r="K12" s="9">
        <v>0</v>
      </c>
      <c r="L12" s="11">
        <f>25*K12/MAX($K$7:$K$14)</f>
        <v>0</v>
      </c>
      <c r="M12" s="10">
        <v>65</v>
      </c>
      <c r="N12" s="11">
        <f>25*MIN($M$7:$M$14)/M12</f>
        <v>16.642307692307693</v>
      </c>
      <c r="O12" s="19">
        <v>3</v>
      </c>
      <c r="P12" s="30">
        <v>47</v>
      </c>
      <c r="Q12" s="36">
        <f t="shared" si="1"/>
        <v>227</v>
      </c>
      <c r="R12" s="11">
        <f>25*MIN($Q$7:$Q$14)/Q12</f>
        <v>17.180616740088105</v>
      </c>
      <c r="S12" s="12">
        <f t="shared" si="2"/>
        <v>36.799114908586276</v>
      </c>
      <c r="T12" s="7">
        <v>9</v>
      </c>
      <c r="U12" s="24" t="s">
        <v>28</v>
      </c>
      <c r="V12" s="25"/>
      <c r="W12" s="20"/>
      <c r="X12" s="18"/>
      <c r="Y12" s="18"/>
      <c r="Z12" s="18"/>
      <c r="AA12" s="18"/>
      <c r="AD12" s="2"/>
      <c r="AE12" s="2"/>
    </row>
    <row r="13" spans="1:31" s="5" customFormat="1" ht="31.5" customHeight="1">
      <c r="A13" s="4" t="s">
        <v>13</v>
      </c>
      <c r="B13" s="32" t="s">
        <v>129</v>
      </c>
      <c r="C13" s="26" t="s">
        <v>130</v>
      </c>
      <c r="D13" s="22" t="s">
        <v>131</v>
      </c>
      <c r="E13" s="22" t="s">
        <v>50</v>
      </c>
      <c r="F13" s="29" t="s">
        <v>139</v>
      </c>
      <c r="G13" s="23" t="s">
        <v>111</v>
      </c>
      <c r="H13" s="27">
        <v>7</v>
      </c>
      <c r="I13" s="10">
        <v>7</v>
      </c>
      <c r="J13" s="11">
        <f t="shared" si="0"/>
        <v>4.166666666666667</v>
      </c>
      <c r="K13" s="9">
        <v>15.7</v>
      </c>
      <c r="L13" s="11">
        <f>25*K13/MAX($K$7:$K$14)</f>
        <v>21.216216216216218</v>
      </c>
      <c r="M13" s="10">
        <v>46.95</v>
      </c>
      <c r="N13" s="11">
        <f>25*MIN($M$7:$M$14)/M13</f>
        <v>23.040468583599573</v>
      </c>
      <c r="O13" s="19">
        <v>3</v>
      </c>
      <c r="P13" s="30">
        <v>26</v>
      </c>
      <c r="Q13" s="36">
        <f t="shared" si="1"/>
        <v>206</v>
      </c>
      <c r="R13" s="11">
        <f>25*MIN($Q$7:$Q$14)/Q13</f>
        <v>18.932038834951456</v>
      </c>
      <c r="S13" s="12">
        <f t="shared" si="2"/>
        <v>67.35539030143391</v>
      </c>
      <c r="T13" s="7">
        <v>6</v>
      </c>
      <c r="U13" s="24" t="s">
        <v>28</v>
      </c>
      <c r="V13" s="25"/>
      <c r="W13" s="20"/>
      <c r="X13" s="18"/>
      <c r="Y13" s="18"/>
      <c r="Z13" s="18"/>
      <c r="AA13" s="18"/>
      <c r="AD13" s="2"/>
      <c r="AE13" s="2"/>
    </row>
    <row r="14" spans="1:31" s="5" customFormat="1" ht="31.5" customHeight="1">
      <c r="A14" s="4" t="s">
        <v>35</v>
      </c>
      <c r="B14" s="32" t="s">
        <v>133</v>
      </c>
      <c r="C14" s="26" t="s">
        <v>134</v>
      </c>
      <c r="D14" s="22" t="s">
        <v>132</v>
      </c>
      <c r="E14" s="22" t="s">
        <v>50</v>
      </c>
      <c r="F14" s="29" t="s">
        <v>140</v>
      </c>
      <c r="G14" s="23" t="s">
        <v>76</v>
      </c>
      <c r="H14" s="27">
        <v>7</v>
      </c>
      <c r="I14" s="10">
        <v>8</v>
      </c>
      <c r="J14" s="11">
        <f t="shared" si="0"/>
        <v>4.761904761904762</v>
      </c>
      <c r="K14" s="9">
        <v>13.9</v>
      </c>
      <c r="L14" s="11">
        <f>25*K14/MAX($K$7:$K$14)</f>
        <v>18.783783783783782</v>
      </c>
      <c r="M14" s="10">
        <v>43.27</v>
      </c>
      <c r="N14" s="11">
        <f>25*MIN($M$7:$M$14)/M14</f>
        <v>24.999999999999996</v>
      </c>
      <c r="O14" s="19">
        <v>3</v>
      </c>
      <c r="P14" s="30">
        <v>45</v>
      </c>
      <c r="Q14" s="36">
        <f t="shared" si="1"/>
        <v>225</v>
      </c>
      <c r="R14" s="11">
        <f>25*MIN($Q$7:$Q$14)/Q14</f>
        <v>17.333333333333332</v>
      </c>
      <c r="S14" s="12">
        <f t="shared" si="2"/>
        <v>65.87902187902188</v>
      </c>
      <c r="T14" s="7">
        <v>7</v>
      </c>
      <c r="U14" s="24" t="s">
        <v>28</v>
      </c>
      <c r="V14" s="25"/>
      <c r="W14" s="20"/>
      <c r="X14" s="18"/>
      <c r="Y14" s="18"/>
      <c r="Z14" s="18"/>
      <c r="AA14" s="18"/>
      <c r="AD14" s="2"/>
      <c r="AE14" s="2"/>
    </row>
    <row r="15" spans="1:22" ht="36" customHeight="1">
      <c r="A15" s="2"/>
      <c r="C15" s="77" t="s">
        <v>14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14"/>
    </row>
    <row r="16" spans="2:22" ht="15.75" customHeight="1">
      <c r="B16" s="63" t="s">
        <v>142</v>
      </c>
      <c r="C16" s="63"/>
      <c r="D16" s="63"/>
      <c r="E16" s="63"/>
      <c r="F16" s="63"/>
      <c r="G16" s="63"/>
      <c r="H16" s="63"/>
      <c r="I16" s="63"/>
      <c r="J16" s="63"/>
      <c r="K16" s="63"/>
      <c r="V16" s="14"/>
    </row>
    <row r="18" spans="2:3" ht="12.75">
      <c r="B18" s="2" t="s">
        <v>38</v>
      </c>
      <c r="C18" s="2" t="s">
        <v>143</v>
      </c>
    </row>
    <row r="19" ht="12.75">
      <c r="C19" s="2" t="s">
        <v>144</v>
      </c>
    </row>
    <row r="20" ht="12.75">
      <c r="C20" s="2" t="s">
        <v>145</v>
      </c>
    </row>
    <row r="21" ht="12.75">
      <c r="C21" s="2" t="s">
        <v>135</v>
      </c>
    </row>
  </sheetData>
  <sheetProtection/>
  <mergeCells count="36">
    <mergeCell ref="E2:G2"/>
    <mergeCell ref="A3:C3"/>
    <mergeCell ref="A1:T1"/>
    <mergeCell ref="A2:C2"/>
    <mergeCell ref="A4:A6"/>
    <mergeCell ref="B4:B6"/>
    <mergeCell ref="C4:C6"/>
    <mergeCell ref="P5:P6"/>
    <mergeCell ref="M4:N4"/>
    <mergeCell ref="T4:T6"/>
    <mergeCell ref="E4:E6"/>
    <mergeCell ref="G4:G6"/>
    <mergeCell ref="D4:D6"/>
    <mergeCell ref="F4:F6"/>
    <mergeCell ref="J5:J6"/>
    <mergeCell ref="I4:J4"/>
    <mergeCell ref="I5:I6"/>
    <mergeCell ref="B16:K16"/>
    <mergeCell ref="C15:U15"/>
    <mergeCell ref="U4:U6"/>
    <mergeCell ref="S4:S6"/>
    <mergeCell ref="O4:R4"/>
    <mergeCell ref="R5:R6"/>
    <mergeCell ref="Q5:Q6"/>
    <mergeCell ref="N5:N6"/>
    <mergeCell ref="H4:H6"/>
    <mergeCell ref="K5:K6"/>
    <mergeCell ref="O5:O6"/>
    <mergeCell ref="M5:M6"/>
    <mergeCell ref="L5:L6"/>
    <mergeCell ref="K4:L4"/>
    <mergeCell ref="Z4:Z6"/>
    <mergeCell ref="W4:W6"/>
    <mergeCell ref="Y4:Y6"/>
    <mergeCell ref="X4:X6"/>
    <mergeCell ref="V4:V6"/>
  </mergeCell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2022-11-25T05:19:48Z</cp:lastPrinted>
  <dcterms:created xsi:type="dcterms:W3CDTF">2012-12-21T07:11:44Z</dcterms:created>
  <dcterms:modified xsi:type="dcterms:W3CDTF">2023-11-24T11:52:53Z</dcterms:modified>
  <cp:category/>
  <cp:version/>
  <cp:contentType/>
  <cp:contentStatus/>
</cp:coreProperties>
</file>